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00" yWindow="225" windowWidth="15450" windowHeight="11640" tabRatio="317"/>
  </bookViews>
  <sheets>
    <sheet name="pub-11-3-6" sheetId="1" r:id="rId1"/>
  </sheets>
  <definedNames>
    <definedName name="_xlnm.Print_Titles" localSheetId="0">'pub-11-3-6'!$3:$7</definedName>
  </definedNames>
  <calcPr calcId="125725"/>
</workbook>
</file>

<file path=xl/calcChain.xml><?xml version="1.0" encoding="utf-8"?>
<calcChain xmlns="http://schemas.openxmlformats.org/spreadsheetml/2006/main">
  <c r="J88" i="1"/>
  <c r="I88"/>
  <c r="H88"/>
  <c r="G88"/>
  <c r="F88"/>
  <c r="E88"/>
  <c r="D88"/>
  <c r="C88"/>
  <c r="D85"/>
  <c r="I85"/>
  <c r="H85"/>
  <c r="G85"/>
  <c r="F85"/>
  <c r="E85"/>
  <c r="C85"/>
  <c r="J238"/>
  <c r="I238"/>
  <c r="H238"/>
  <c r="G238"/>
  <c r="F238"/>
  <c r="E238"/>
  <c r="D238"/>
  <c r="C238"/>
  <c r="J235"/>
  <c r="I235"/>
  <c r="H235"/>
  <c r="G235"/>
  <c r="F235"/>
  <c r="E235"/>
  <c r="D235"/>
  <c r="J313"/>
  <c r="I313"/>
  <c r="H313"/>
  <c r="G313"/>
  <c r="F313"/>
  <c r="E313"/>
  <c r="D313"/>
  <c r="C313"/>
  <c r="J310"/>
  <c r="I310"/>
  <c r="H310"/>
  <c r="G310"/>
  <c r="F310"/>
  <c r="E310"/>
  <c r="C310"/>
</calcChain>
</file>

<file path=xl/comments1.xml><?xml version="1.0" encoding="utf-8"?>
<comments xmlns="http://schemas.openxmlformats.org/spreadsheetml/2006/main">
  <authors>
    <author>Stepanyan Magak</author>
    <author>ystukalova</author>
  </authors>
  <commentList>
    <comment ref="A1" authorId="0">
      <text>
        <r>
          <rPr>
            <sz val="9"/>
            <rFont val="Tahoma"/>
            <family val="2"/>
          </rPr>
          <t>&lt;CRM&gt;&lt;Area Name="TableHeader" PointerType="Begin" /&gt;&lt;Area Name="TableName" PointerType="Begin" /&gt;&lt;Area Name="TableName" PointerType="End" /&gt;&lt;MDX&gt;&lt;DimensionElement Name="PeopleQuantity" IsCalculated="false" UnionType="Replace"&gt;&lt;Dimension Name="MEASURES" /&gt;&lt;/DimensionElement&gt;&lt;/MDX&gt;&lt;MDX&gt;&lt;DimensionElement Name="643" IsCalculated="false" UnionType="Replace"&gt;&lt;Dimension Name="N_TersonMo" HierarchyName="Parent" /&gt;&lt;/DimensionElement&gt;&lt;/MDX&gt;&lt;/CRM&gt;</t>
        </r>
      </text>
    </comment>
    <comment ref="K3" authorId="0">
      <text>
        <r>
          <rPr>
            <sz val="9"/>
            <rFont val="Tahoma"/>
            <family val="2"/>
          </rPr>
          <t>&lt;CRM&gt;&lt;Area Name="TableHeader" PointerType="End" /&gt;&lt;/CRM&gt;</t>
        </r>
      </text>
    </comment>
    <comment ref="C4" authorId="0">
      <text>
        <r>
          <rPr>
            <sz val="9"/>
            <rFont val="Tahoma"/>
            <family val="2"/>
          </rPr>
          <t>&lt;CRM&gt;&lt;Area Name="Shapka" PointerType="Begin" /&gt;&lt;MDX&gt;&lt;DimensionElement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/&gt;&lt;/DimensionElement&gt;&lt;/MDX&gt;&lt;MDX&gt;&lt;DimensionElement Name="HouseholdQuantity" IsCalculated="false" UnionType="Replace"&gt;&lt;Dimension Name="MEASURES" /&gt;&lt;/DimensionElement&gt;&lt;/MDX&gt;&lt;/CRM&gt;</t>
        </r>
      </text>
    </comment>
    <comment ref="D4" authorId="0">
      <text>
        <r>
          <rPr>
            <sz val="9"/>
            <rFont val="Tahoma"/>
            <family val="2"/>
          </rPr>
          <t>&lt;CRM&gt;&lt;MDX&gt;&lt;DimensionElement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/&gt;&lt;/DimensionElement&gt;&lt;/MDX&gt;&lt;MDX&gt;&lt;DimensionElement Name="PeopleQuantity" IsCalculated="false" UnionType="Replace"&gt;&lt;Dimension Name="MEASURES" /&gt;&lt;/DimensionElement&gt;&lt;/MDX&gt;&lt;/CRM&gt;</t>
        </r>
      </text>
    </comment>
    <comment ref="E4" authorId="0">
      <text>
        <r>
          <rPr>
            <sz val="9"/>
            <rFont val="Tahoma"/>
            <family val="2"/>
          </rPr>
          <t>&lt;CRM&gt;&lt;MDX&gt;&lt;DimensionElement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/&gt;&lt;/DimensionElement&gt;&lt;/MDX&gt;&lt;MDX&gt;&lt;DimensionElement Name="HouseholdQuantity" IsCalculated="false" UnionType="Replace"&gt;&lt;Dimension Name="MEASURES" /&gt;&lt;/DimensionElement&gt;&lt;/MDX&gt;&lt;/CRM&gt;</t>
        </r>
      </text>
    </comment>
    <comment ref="K4" authorId="0">
      <text>
        <r>
          <rPr>
            <sz val="9"/>
            <rFont val="Tahoma"/>
            <family val="2"/>
          </rPr>
          <t>&lt;CRM&gt;&lt;MDX&gt;&lt;DimensionElement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/&gt;&lt;/DimensionElement&gt;&lt;/MDX&gt;&lt;MDX&gt;&lt;DimensionElement Name="AverageHouseholdSize" IsCalculated="false" UnionType="Replace"&gt;&lt;Dimension Name="MEASURES" /&gt;&lt;/DimensionElement&gt;&lt;/MDX&gt;&lt;/CRM&gt;</t>
        </r>
      </text>
    </comment>
    <comment ref="E5" authorId="0">
      <text>
        <r>
          <rPr>
            <sz val="9"/>
            <rFont val="Tahoma"/>
            <family val="2"/>
          </rPr>
          <t>&lt;CRM&gt;&lt;MDX&gt;&lt;DimensionElement Name="1" IsCalculated="false" UnionType="Replace"&gt;&lt;Dimension Name="P3_2_PeopleQuantity" HierarchyName="ObjectID" /&gt;&lt;/DimensionElement&gt;&lt;/MDX&gt;&lt;/CRM&gt;</t>
        </r>
      </text>
    </comment>
    <comment ref="F5" authorId="0">
      <text>
        <r>
          <rPr>
            <sz val="9"/>
            <rFont val="Tahoma"/>
            <family val="2"/>
          </rPr>
          <t>&lt;CRM&gt;&lt;MDX&gt;&lt;DimensionElement Name="2" IsCalculated="false" UnionType="Replace"&gt;&lt;Dimension Name="P3_2_PeopleQuantity" HierarchyName="ObjectID" /&gt;&lt;/DimensionElement&gt;&lt;/MDX&gt;&lt;/CRM&gt;</t>
        </r>
      </text>
    </comment>
    <comment ref="G5" authorId="0">
      <text>
        <r>
          <rPr>
            <sz val="9"/>
            <rFont val="Tahoma"/>
            <family val="2"/>
          </rPr>
          <t>&lt;CRM&gt;&lt;MDX&gt;&lt;DimensionElement Name="3" IsCalculated="false" UnionType="Replace"&gt;&lt;Dimension Name="P3_2_PeopleQuantity" HierarchyName="ObjectID" /&gt;&lt;/DimensionElement&gt;&lt;/MDX&gt;&lt;/CRM&gt;</t>
        </r>
      </text>
    </comment>
    <comment ref="H5" authorId="0">
      <text>
        <r>
          <rPr>
            <sz val="9"/>
            <rFont val="Tahoma"/>
            <family val="2"/>
          </rPr>
          <t>&lt;CRM&gt;&lt;MDX&gt;&lt;DimensionElement Name="4" IsCalculated="false" UnionType="Replace"&gt;&lt;Dimension Name="P3_2_PeopleQuantity" HierarchyName="ObjectID" /&gt;&lt;/DimensionElement&gt;&lt;/MDX&gt;&lt;/CRM&gt;</t>
        </r>
      </text>
    </comment>
    <comment ref="I5" authorId="0">
      <text>
        <r>
          <rPr>
            <sz val="9"/>
            <rFont val="Tahoma"/>
            <family val="2"/>
          </rPr>
          <t>&lt;CRM&gt;&lt;MDX&gt;&lt;DimensionElement Name="5" IsCalculated="false" UnionType="Replace"&gt;&lt;Dimension Name="P3_2_PeopleQuantity" HierarchyName="ObjectID" /&gt;&lt;/DimensionElement&gt;&lt;/MDX&gt;&lt;/CRM&gt;</t>
        </r>
      </text>
    </comment>
    <comment ref="J5" authorId="0">
      <text>
        <r>
          <rPr>
            <sz val="9"/>
            <rFont val="Tahoma"/>
            <family val="2"/>
          </rPr>
          <t>&lt;CRM&gt;&lt;MDX&gt;&lt;DimensionElement Name="-11" IsCalculated="true" UnionType="Replace"&gt;&lt;Dimension Name="P3_2_PeopleQuantity" HierarchyName="ObjectID" /&gt;&lt;/DimensionElement&gt;&lt;/MDX&gt;&lt;/CRM&gt;</t>
        </r>
      </text>
    </comment>
    <comment ref="K7" authorId="0">
      <text>
        <r>
          <rPr>
            <sz val="9"/>
            <rFont val="Tahoma"/>
            <family val="2"/>
          </rPr>
          <t>&lt;CRM&gt;&lt;Area Name="Shapka" PointerType="End" /&gt;&lt;/CRM&gt;</t>
        </r>
      </text>
    </comment>
    <comment ref="A8" authorId="1">
      <text>
        <r>
          <rPr>
            <sz val="10"/>
            <rFont val="Arial Cyr"/>
            <family val="2"/>
          </rPr>
          <t>&lt;CRM&gt;&lt;Area Name="CM1" PointerType="Begin" Meta="1" /&gt;&lt;Area Name="Sidehead" PointerType="Begin" /&gt;&lt;/CRM&gt;</t>
        </r>
      </text>
    </comment>
    <comment ref="B8" authorId="1">
      <text>
        <r>
          <rPr>
            <sz val="10"/>
            <rFont val="Arial Cyr"/>
            <family val="2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C8" authorId="1">
      <text>
        <r>
          <rPr>
            <sz val="10"/>
            <rFont val="Arial Cyr"/>
            <family val="2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B11" authorId="1">
      <text>
        <r>
          <rPr>
            <sz val="10"/>
            <rFont val="Arial Cyr"/>
            <family val="2"/>
          </rPr>
          <t>&lt;CRM&gt;&lt;MDX&gt;&lt;DimensionElement Name="All" IsCalculated="true" UnionType="Replace"&gt;&lt;Dimension Name="N_1_1_IsTown" HierarchyName="ObjectID" /&gt;&lt;/DimensionElement&gt;&lt;/MDX&gt;&lt;/CRM&gt;</t>
        </r>
      </text>
    </comment>
    <comment ref="B14" authorId="1">
      <text>
        <r>
          <rPr>
            <sz val="10"/>
            <rFont val="Arial Cyr"/>
            <family val="2"/>
          </rPr>
          <t>&lt;CRM&gt;&lt;MDX&gt;&lt;DimensionElement Name="1" IsCalculated="false" UnionType="Replace"&gt;&lt;Dimension Name="N_1_1_IsTown" HierarchyName="ObjectID" /&gt;&lt;/DimensionElement&gt;&lt;/MDX&gt;&lt;/CRM&gt;</t>
        </r>
      </text>
    </comment>
    <comment ref="B17" authorId="1">
      <text>
        <r>
          <rPr>
            <sz val="10"/>
            <rFont val="Arial Cyr"/>
            <family val="2"/>
          </rPr>
          <t>&lt;CRM&gt;&lt;Area Name="CM1" PointerType="End" Meta="1" /&gt;&lt;MDX&gt;&lt;DimensionElement Name="2" IsCalculated="false" UnionType="Replace"&gt;&lt;Dimension Name="N_1_1_IsTown" HierarchyName="ObjectID" /&gt;&lt;/DimensionElement&gt;&lt;/MDX&gt;&lt;/CRM&gt;</t>
        </r>
      </text>
    </comment>
    <comment ref="A1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8" authorId="1">
      <text>
        <r>
          <rPr>
            <sz val="10"/>
            <rFont val="Arial Cyr"/>
            <family val="2"/>
          </rPr>
          <t>&lt;CRM&gt;&lt;MDX&gt;&lt;DimensionElement Name="25701000" IsCalculated="false" UnionType="Replace"&gt;&lt;Dimension Name="N_TersonMo" HierarchyName="Parent" /&gt;&lt;/DimensionElement&gt;&lt;/MDX&gt;&lt;/CRM&gt;</t>
        </r>
      </text>
    </comment>
    <comment ref="A2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3" authorId="1">
      <text>
        <r>
          <rPr>
            <sz val="10"/>
            <rFont val="Arial Cyr"/>
            <family val="2"/>
          </rPr>
          <t>&lt;CRM&gt;&lt;MDX&gt;&lt;DimensionElement Name="25714000" IsCalculated="false" UnionType="Replace"&gt;&lt;Dimension Name="N_TersonMo" HierarchyName="Parent" /&gt;&lt;/DimensionElement&gt;&lt;/MDX&gt;&lt;/CRM&gt;</t>
        </r>
      </text>
    </comment>
    <comment ref="A2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8" authorId="1">
      <text>
        <r>
          <rPr>
            <sz val="10"/>
            <rFont val="Arial Cyr"/>
            <family val="2"/>
          </rPr>
          <t>&lt;CRM&gt;&lt;MDX&gt;&lt;DimensionElement Name="25720000" IsCalculated="false" UnionType="Replace"&gt;&lt;Dimension Name="N_TersonMo" HierarchyName="Parent" /&gt;&lt;/DimensionElement&gt;&lt;/MDX&gt;&lt;/CRM&gt;</t>
        </r>
      </text>
    </comment>
    <comment ref="A3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3" authorId="1">
      <text>
        <r>
          <rPr>
            <sz val="10"/>
            <rFont val="Arial Cyr"/>
            <family val="2"/>
          </rPr>
          <t>&lt;CRM&gt;&lt;MDX&gt;&lt;DimensionElement Name="25726000" IsCalculated="false" UnionType="Replace"&gt;&lt;Dimension Name="N_TersonMo" HierarchyName="Parent" /&gt;&lt;/DimensionElement&gt;&lt;/MDX&gt;&lt;/CRM&gt;</t>
        </r>
      </text>
    </comment>
    <comment ref="A3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8" authorId="1">
      <text>
        <r>
          <rPr>
            <sz val="10"/>
            <rFont val="Arial Cyr"/>
            <family val="2"/>
          </rPr>
          <t>&lt;CRM&gt;&lt;MDX&gt;&lt;DimensionElement Name="25732000" IsCalculated="false" UnionType="Replace"&gt;&lt;Dimension Name="N_TersonMo" HierarchyName="Parent" /&gt;&lt;/DimensionElement&gt;&lt;/MDX&gt;&lt;/CRM&gt;</t>
        </r>
      </text>
    </comment>
    <comment ref="A4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43" authorId="1">
      <text>
        <r>
          <rPr>
            <sz val="10"/>
            <rFont val="Arial Cyr"/>
            <family val="2"/>
          </rPr>
          <t>&lt;CRM&gt;&lt;MDX&gt;&lt;DimensionElement Name="25736000" IsCalculated="false" UnionType="Replace"&gt;&lt;Dimension Name="N_TersonMo" HierarchyName="Parent" /&gt;&lt;/DimensionElement&gt;&lt;/MDX&gt;&lt;/CRM&gt;</t>
        </r>
      </text>
    </comment>
    <comment ref="A4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48" authorId="1">
      <text>
        <r>
          <rPr>
            <sz val="10"/>
            <rFont val="Arial Cyr"/>
            <family val="2"/>
          </rPr>
          <t>&lt;CRM&gt;&lt;MDX&gt;&lt;DimensionElement Name="25738000" IsCalculated="false" UnionType="Replace"&gt;&lt;Dimension Name="N_TersonMo" HierarchyName="Parent" /&gt;&lt;/DimensionElement&gt;&lt;/MDX&gt;&lt;/CRM&gt;</t>
        </r>
      </text>
    </comment>
    <comment ref="A5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53" authorId="1">
      <text>
        <r>
          <rPr>
            <sz val="10"/>
            <rFont val="Arial Cyr"/>
            <family val="2"/>
          </rPr>
          <t>&lt;CRM&gt;&lt;MDX&gt;&lt;DimensionElement Name="25745000" IsCalculated="false" UnionType="Replace"&gt;&lt;Dimension Name="N_TersonMo" HierarchyName="Parent" /&gt;&lt;/DimensionElement&gt;&lt;/MDX&gt;&lt;/CRM&gt;</t>
        </r>
      </text>
    </comment>
    <comment ref="A5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58" authorId="1">
      <text>
        <r>
          <rPr>
            <sz val="10"/>
            <rFont val="Arial Cyr"/>
            <family val="2"/>
          </rPr>
          <t>&lt;CRM&gt;&lt;MDX&gt;&lt;DimensionElement Name="25746000" IsCalculated="false" UnionType="Replace"&gt;&lt;Dimension Name="N_TersonMo" HierarchyName="Parent" /&gt;&lt;/DimensionElement&gt;&lt;/MDX&gt;&lt;/CRM&gt;</t>
        </r>
      </text>
    </comment>
    <comment ref="A6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63" authorId="1">
      <text>
        <r>
          <rPr>
            <sz val="10"/>
            <rFont val="Arial Cyr"/>
            <family val="2"/>
          </rPr>
          <t>&lt;CRM&gt;&lt;MDX&gt;&lt;DimensionElement Name="25603000" IsCalculated="false" UnionType="Replace"&gt;&lt;Dimension Name="N_TersonMo" HierarchyName="Parent" /&gt;&lt;/DimensionElement&gt;&lt;/MDX&gt;&lt;/CRM&gt;</t>
        </r>
      </text>
    </comment>
    <comment ref="A7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73" authorId="1">
      <text>
        <r>
          <rPr>
            <sz val="10"/>
            <rFont val="Arial Cyr"/>
            <family val="2"/>
          </rPr>
          <t>&lt;CRM&gt;&lt;MDX&gt;&lt;DimensionElement Name="25601000" IsCalculated="false" UnionType="Replace"&gt;&lt;Dimension Name="N_TersonMo" HierarchyName="Parent" /&gt;&lt;/DimensionElement&gt;&lt;/MDX&gt;&lt;/CRM&gt;</t>
        </r>
      </text>
    </comment>
    <comment ref="A8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83" authorId="1">
      <text>
        <r>
          <rPr>
            <sz val="10"/>
            <rFont val="Arial Cyr"/>
            <family val="2"/>
          </rPr>
          <t>&lt;CRM&gt;&lt;MDX&gt;&lt;DimensionElement Name="25602000" IsCalculated="false" UnionType="Replace"&gt;&lt;Dimension Name="N_TersonMo" HierarchyName="Parent" /&gt;&lt;/DimensionElement&gt;&lt;/MDX&gt;&lt;/CRM&gt;</t>
        </r>
      </text>
    </comment>
    <comment ref="A9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93" authorId="1">
      <text>
        <r>
          <rPr>
            <sz val="10"/>
            <rFont val="Arial Cyr"/>
            <family val="2"/>
          </rPr>
          <t>&lt;CRM&gt;&lt;MDX&gt;&lt;DimensionElement Name="25604000" IsCalculated="false" UnionType="Replace"&gt;&lt;Dimension Name="N_TersonMo" HierarchyName="Parent" /&gt;&lt;/DimensionElement&gt;&lt;/MDX&gt;&lt;/CRM&gt;</t>
        </r>
      </text>
    </comment>
    <comment ref="A10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03" authorId="1">
      <text>
        <r>
          <rPr>
            <sz val="10"/>
            <rFont val="Arial Cyr"/>
            <family val="2"/>
          </rPr>
          <t>&lt;CRM&gt;&lt;MDX&gt;&lt;DimensionElement Name="25606000" IsCalculated="false" UnionType="Replace"&gt;&lt;Dimension Name="N_TersonMo" HierarchyName="Parent" /&gt;&lt;/DimensionElement&gt;&lt;/MDX&gt;&lt;/CRM&gt;</t>
        </r>
      </text>
    </comment>
    <comment ref="A11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13" authorId="1">
      <text>
        <r>
          <rPr>
            <sz val="10"/>
            <rFont val="Arial Cyr"/>
            <family val="2"/>
          </rPr>
          <t>&lt;CRM&gt;&lt;MDX&gt;&lt;DimensionElement Name="25608000" IsCalculated="false" UnionType="Replace"&gt;&lt;Dimension Name="N_TersonMo" HierarchyName="Parent" /&gt;&lt;/DimensionElement&gt;&lt;/MDX&gt;&lt;/CRM&gt;</t>
        </r>
      </text>
    </comment>
    <comment ref="A12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23" authorId="1">
      <text>
        <r>
          <rPr>
            <sz val="10"/>
            <rFont val="Arial Cyr"/>
            <family val="2"/>
          </rPr>
          <t>&lt;CRM&gt;&lt;MDX&gt;&lt;DimensionElement Name="25610000" IsCalculated="false" UnionType="Replace"&gt;&lt;Dimension Name="N_TersonMo" HierarchyName="Parent" /&gt;&lt;/DimensionElement&gt;&lt;/MDX&gt;&lt;/CRM&gt;</t>
        </r>
      </text>
    </comment>
    <comment ref="A12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28" authorId="1">
      <text>
        <r>
          <rPr>
            <sz val="10"/>
            <rFont val="Arial Cyr"/>
            <family val="2"/>
          </rPr>
          <t>&lt;CRM&gt;&lt;MDX&gt;&lt;DimensionElement Name="25612000" IsCalculated="false" UnionType="Replace"&gt;&lt;Dimension Name="N_TersonMo" HierarchyName="Parent" /&gt;&lt;/DimensionElement&gt;&lt;/MDX&gt;&lt;/CRM&gt;</t>
        </r>
      </text>
    </comment>
    <comment ref="A13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38" authorId="1">
      <text>
        <r>
          <rPr>
            <sz val="10"/>
            <rFont val="Arial Cyr"/>
            <family val="2"/>
          </rPr>
          <t>&lt;CRM&gt;&lt;MDX&gt;&lt;DimensionElement Name="25614000" IsCalculated="false" UnionType="Replace"&gt;&lt;Dimension Name="N_TersonMo" HierarchyName="Parent" /&gt;&lt;/DimensionElement&gt;&lt;/MDX&gt;&lt;/CRM&gt;</t>
        </r>
      </text>
    </comment>
    <comment ref="A14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48" authorId="1">
      <text>
        <r>
          <rPr>
            <sz val="10"/>
            <rFont val="Arial Cyr"/>
            <family val="2"/>
          </rPr>
          <t>&lt;CRM&gt;&lt;MDX&gt;&lt;DimensionElement Name="25616000" IsCalculated="false" UnionType="Replace"&gt;&lt;Dimension Name="N_TersonMo" HierarchyName="Parent" /&gt;&lt;/DimensionElement&gt;&lt;/MDX&gt;&lt;/CRM&gt;</t>
        </r>
      </text>
    </comment>
    <comment ref="A15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53" authorId="1">
      <text>
        <r>
          <rPr>
            <sz val="10"/>
            <rFont val="Arial Cyr"/>
            <family val="2"/>
          </rPr>
          <t>&lt;CRM&gt;&lt;MDX&gt;&lt;DimensionElement Name="25618000" IsCalculated="false" UnionType="Replace"&gt;&lt;Dimension Name="N_TersonMo" HierarchyName="Parent" /&gt;&lt;/DimensionElement&gt;&lt;/MDX&gt;&lt;/CRM&gt;</t>
        </r>
      </text>
    </comment>
    <comment ref="A16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63" authorId="1">
      <text>
        <r>
          <rPr>
            <sz val="10"/>
            <rFont val="Arial Cyr"/>
            <family val="2"/>
          </rPr>
          <t>&lt;CRM&gt;&lt;MDX&gt;&lt;DimensionElement Name="25620000" IsCalculated="false" UnionType="Replace"&gt;&lt;Dimension Name="N_TersonMo" HierarchyName="Parent" /&gt;&lt;/DimensionElement&gt;&lt;/MDX&gt;&lt;/CRM&gt;</t>
        </r>
      </text>
    </comment>
    <comment ref="A17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73" authorId="1">
      <text>
        <r>
          <rPr>
            <sz val="10"/>
            <rFont val="Arial Cyr"/>
            <family val="2"/>
          </rPr>
          <t>&lt;CRM&gt;&lt;MDX&gt;&lt;DimensionElement Name="25622000" IsCalculated="false" UnionType="Replace"&gt;&lt;Dimension Name="N_TersonMo" HierarchyName="Parent" /&gt;&lt;/DimensionElement&gt;&lt;/MDX&gt;&lt;/CRM&gt;</t>
        </r>
      </text>
    </comment>
    <comment ref="A18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83" authorId="1">
      <text>
        <r>
          <rPr>
            <sz val="10"/>
            <rFont val="Arial Cyr"/>
            <family val="2"/>
          </rPr>
          <t>&lt;CRM&gt;&lt;MDX&gt;&lt;DimensionElement Name="25624000" IsCalculated="false" UnionType="Replace"&gt;&lt;Dimension Name="N_TersonMo" HierarchyName="Parent" /&gt;&lt;/DimensionElement&gt;&lt;/MDX&gt;&lt;/CRM&gt;</t>
        </r>
      </text>
    </comment>
    <comment ref="A19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193" authorId="1">
      <text>
        <r>
          <rPr>
            <sz val="10"/>
            <rFont val="Arial Cyr"/>
            <family val="2"/>
          </rPr>
          <t>&lt;CRM&gt;&lt;MDX&gt;&lt;DimensionElement Name="25626000" IsCalculated="false" UnionType="Replace"&gt;&lt;Dimension Name="N_TersonMo" HierarchyName="Parent" /&gt;&lt;/DimensionElement&gt;&lt;/MDX&gt;&lt;/CRM&gt;</t>
        </r>
      </text>
    </comment>
    <comment ref="A20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03" authorId="1">
      <text>
        <r>
          <rPr>
            <sz val="10"/>
            <rFont val="Arial Cyr"/>
            <family val="2"/>
          </rPr>
          <t>&lt;CRM&gt;&lt;MDX&gt;&lt;DimensionElement Name="25628000" IsCalculated="false" UnionType="Replace"&gt;&lt;Dimension Name="N_TersonMo" HierarchyName="Parent" /&gt;&lt;/DimensionElement&gt;&lt;/MDX&gt;&lt;/CRM&gt;</t>
        </r>
      </text>
    </comment>
    <comment ref="A21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13" authorId="1">
      <text>
        <r>
          <rPr>
            <sz val="10"/>
            <rFont val="Arial Cyr"/>
            <family val="2"/>
          </rPr>
          <t>&lt;CRM&gt;&lt;MDX&gt;&lt;DimensionElement Name="25630000" IsCalculated="false" UnionType="Replace"&gt;&lt;Dimension Name="N_TersonMo" HierarchyName="Parent" /&gt;&lt;/DimensionElement&gt;&lt;/MDX&gt;&lt;/CRM&gt;</t>
        </r>
      </text>
    </comment>
    <comment ref="A22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23" authorId="1">
      <text>
        <r>
          <rPr>
            <sz val="10"/>
            <rFont val="Arial Cyr"/>
            <family val="2"/>
          </rPr>
          <t>&lt;CRM&gt;&lt;MDX&gt;&lt;DimensionElement Name="25634000" IsCalculated="false" UnionType="Replace"&gt;&lt;Dimension Name="N_TersonMo" HierarchyName="Parent" /&gt;&lt;/DimensionElement&gt;&lt;/MDX&gt;&lt;/CRM&gt;</t>
        </r>
      </text>
    </comment>
    <comment ref="A23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33" authorId="1">
      <text>
        <r>
          <rPr>
            <sz val="10"/>
            <rFont val="Arial Cyr"/>
            <family val="2"/>
          </rPr>
          <t>&lt;CRM&gt;&lt;MDX&gt;&lt;DimensionElement Name="25636000" IsCalculated="false" UnionType="Replace"&gt;&lt;Dimension Name="N_TersonMo" HierarchyName="Parent" /&gt;&lt;/DimensionElement&gt;&lt;/MDX&gt;&lt;/CRM&gt;</t>
        </r>
      </text>
    </comment>
    <comment ref="A24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43" authorId="1">
      <text>
        <r>
          <rPr>
            <sz val="10"/>
            <rFont val="Arial Cyr"/>
            <family val="2"/>
          </rPr>
          <t>&lt;CRM&gt;&lt;MDX&gt;&lt;DimensionElement Name="25638000" IsCalculated="false" UnionType="Replace"&gt;&lt;Dimension Name="N_TersonMo" HierarchyName="Parent" /&gt;&lt;/DimensionElement&gt;&lt;/MDX&gt;&lt;/CRM&gt;</t>
        </r>
      </text>
    </comment>
    <comment ref="A24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48" authorId="1">
      <text>
        <r>
          <rPr>
            <sz val="10"/>
            <rFont val="Arial Cyr"/>
            <family val="2"/>
          </rPr>
          <t>&lt;CRM&gt;&lt;MDX&gt;&lt;DimensionElement Name="25640000" IsCalculated="false" UnionType="Replace"&gt;&lt;Dimension Name="N_TersonMo" HierarchyName="Parent" /&gt;&lt;/DimensionElement&gt;&lt;/MDX&gt;&lt;/CRM&gt;</t>
        </r>
      </text>
    </comment>
    <comment ref="A25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58" authorId="1">
      <text>
        <r>
          <rPr>
            <sz val="10"/>
            <rFont val="Arial Cyr"/>
            <family val="2"/>
          </rPr>
          <t>&lt;CRM&gt;&lt;MDX&gt;&lt;DimensionElement Name="25642000" IsCalculated="false" UnionType="Replace"&gt;&lt;Dimension Name="N_TersonMo" HierarchyName="Parent" /&gt;&lt;/DimensionElement&gt;&lt;/MDX&gt;&lt;/CRM&gt;</t>
        </r>
      </text>
    </comment>
    <comment ref="A26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68" authorId="1">
      <text>
        <r>
          <rPr>
            <sz val="10"/>
            <rFont val="Arial Cyr"/>
            <family val="2"/>
          </rPr>
          <t>&lt;CRM&gt;&lt;MDX&gt;&lt;DimensionElement Name="25644000" IsCalculated="false" UnionType="Replace"&gt;&lt;Dimension Name="N_TersonMo" HierarchyName="Parent" /&gt;&lt;/DimensionElement&gt;&lt;/MDX&gt;&lt;/CRM&gt;</t>
        </r>
      </text>
    </comment>
    <comment ref="A27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78" authorId="1">
      <text>
        <r>
          <rPr>
            <sz val="10"/>
            <rFont val="Arial Cyr"/>
            <family val="2"/>
          </rPr>
          <t>&lt;CRM&gt;&lt;MDX&gt;&lt;DimensionElement Name="25646000" IsCalculated="false" UnionType="Replace"&gt;&lt;Dimension Name="N_TersonMo" HierarchyName="Parent" /&gt;&lt;/DimensionElement&gt;&lt;/MDX&gt;&lt;/CRM&gt;</t>
        </r>
      </text>
    </comment>
    <comment ref="A28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88" authorId="1">
      <text>
        <r>
          <rPr>
            <sz val="10"/>
            <rFont val="Arial Cyr"/>
            <family val="2"/>
          </rPr>
          <t>&lt;CRM&gt;&lt;MDX&gt;&lt;DimensionElement Name="25648000" IsCalculated="false" UnionType="Replace"&gt;&lt;Dimension Name="N_TersonMo" HierarchyName="Parent" /&gt;&lt;/DimensionElement&gt;&lt;/MDX&gt;&lt;/CRM&gt;</t>
        </r>
      </text>
    </comment>
    <comment ref="A29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298" authorId="1">
      <text>
        <r>
          <rPr>
            <sz val="10"/>
            <rFont val="Arial Cyr"/>
            <family val="2"/>
          </rPr>
          <t>&lt;CRM&gt;&lt;MDX&gt;&lt;DimensionElement Name="25650000" IsCalculated="false" UnionType="Replace"&gt;&lt;Dimension Name="N_TersonMo" HierarchyName="Parent" /&gt;&lt;/DimensionElement&gt;&lt;/MDX&gt;&lt;/CRM&gt;</t>
        </r>
      </text>
    </comment>
    <comment ref="A30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08" authorId="1">
      <text>
        <r>
          <rPr>
            <sz val="10"/>
            <rFont val="Arial Cyr"/>
            <family val="2"/>
          </rPr>
          <t>&lt;CRM&gt;&lt;MDX&gt;&lt;DimensionElement Name="25655000" IsCalculated="false" UnionType="Replace"&gt;&lt;Dimension Name="N_TersonMo" HierarchyName="Parent" /&gt;&lt;/DimensionElement&gt;&lt;/MDX&gt;&lt;/CRM&gt;</t>
        </r>
      </text>
    </comment>
    <comment ref="A31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18" authorId="1">
      <text>
        <r>
          <rPr>
            <sz val="10"/>
            <rFont val="Arial Cyr"/>
            <family val="2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  <comment ref="A32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23" authorId="1">
      <text>
        <r>
          <rPr>
            <sz val="10"/>
            <rFont val="Arial Cyr"/>
            <family val="2"/>
          </rPr>
          <t>&lt;CRM&gt;&lt;MDX&gt;&lt;DimensionElement Name="25823000" IsCalculated="false" UnionType="Replace"&gt;&lt;Dimension Name="N_TersonMo" HierarchyName="Parent" /&gt;&lt;/DimensionElement&gt;&lt;/MDX&gt;&lt;/CRM&gt;</t>
        </r>
      </text>
    </comment>
    <comment ref="A32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28" authorId="1">
      <text>
        <r>
          <rPr>
            <sz val="10"/>
            <rFont val="Arial Cyr"/>
            <family val="2"/>
          </rPr>
          <t>&lt;CRM&gt;&lt;MDX&gt;&lt;DimensionElement Name="25825000" IsCalculated="false" UnionType="Replace"&gt;&lt;Dimension Name="N_TersonMo" HierarchyName="Parent" /&gt;&lt;/DimensionElement&gt;&lt;/MDX&gt;&lt;/CRM&gt;</t>
        </r>
      </text>
    </comment>
    <comment ref="A33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33" authorId="1">
      <text>
        <r>
          <rPr>
            <sz val="10"/>
            <rFont val="Arial Cyr"/>
            <family val="2"/>
          </rPr>
          <t>&lt;CRM&gt;&lt;MDX&gt;&lt;DimensionElement Name="25826000" IsCalculated="false" UnionType="Replace"&gt;&lt;Dimension Name="N_TersonMo" HierarchyName="Parent" /&gt;&lt;/DimensionElement&gt;&lt;/MDX&gt;&lt;/CRM&gt;</t>
        </r>
      </text>
    </comment>
    <comment ref="A33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38" authorId="1">
      <text>
        <r>
          <rPr>
            <sz val="10"/>
            <rFont val="Arial Cyr"/>
            <family val="2"/>
          </rPr>
          <t>&lt;CRM&gt;&lt;MDX&gt;&lt;DimensionElement Name="25832000" IsCalculated="false" UnionType="Replace"&gt;&lt;Dimension Name="N_TersonMo" HierarchyName="Parent" /&gt;&lt;/DimensionElement&gt;&lt;/MDX&gt;&lt;/CRM&gt;</t>
        </r>
      </text>
    </comment>
    <comment ref="A343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43" authorId="1">
      <text>
        <r>
          <rPr>
            <sz val="10"/>
            <rFont val="Arial Cyr"/>
            <family val="2"/>
          </rPr>
          <t>&lt;CRM&gt;&lt;MDX&gt;&lt;DimensionElement Name="25833000" IsCalculated="false" UnionType="Replace"&gt;&lt;Dimension Name="N_TersonMo" HierarchyName="Parent" /&gt;&lt;/DimensionElement&gt;&lt;/MDX&gt;&lt;/CRM&gt;</t>
        </r>
      </text>
    </comment>
    <comment ref="A348" authorId="1">
      <text>
        <r>
          <rPr>
            <sz val="10"/>
            <rFont val="Arial Cyr"/>
            <family val="2"/>
          </rPr>
          <t>&lt;CRM&gt;&lt;Area Name="CM1" PointerType="Begin" Meta="2" /&gt;&lt;/CRM&gt;</t>
        </r>
      </text>
    </comment>
    <comment ref="B348" authorId="1">
      <text>
        <r>
          <rPr>
            <sz val="10"/>
            <rFont val="Arial Cyr"/>
            <family val="2"/>
          </rPr>
          <t>&lt;CRM&gt;&lt;MDX&gt;&lt;DimensionElement Name="25837000" IsCalculated="false" UnionType="Replace"&gt;&lt;Dimension Name="N_TersonMo" HierarchyName="Parent" /&gt;&lt;/DimensionElement&gt;&lt;/MDX&gt;&lt;/CRM&gt;</t>
        </r>
      </text>
    </comment>
    <comment ref="B352" authorId="1">
      <text>
        <r>
          <rPr>
            <sz val="10"/>
            <rFont val="Arial Cyr"/>
            <family val="2"/>
          </rPr>
          <t>&lt;CRM&gt;&lt;Area Name="Sidehead" PointerType="End" /&gt;&lt;/CRM&gt;</t>
        </r>
      </text>
    </comment>
    <comment ref="K352" authorId="1">
      <text>
        <r>
          <rPr>
            <sz val="10"/>
            <rFont val="Arial Cyr"/>
            <family val="2"/>
          </rPr>
          <t>&lt;CRM&gt;&lt;Area Name="BodyWithIteration" PointerType="End" /&gt;&lt;MDX&gt;&lt;DimensionElement Name="643"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<sst xmlns="http://schemas.openxmlformats.org/spreadsheetml/2006/main" count="239" uniqueCount="60">
  <si>
    <t>А</t>
  </si>
  <si>
    <t>Городские населенные пункты</t>
  </si>
  <si>
    <t xml:space="preserve">3.6. ЧАСТНЫЕ ДОМОХОЗЯЙСТВА ПО РАЗМЕРУ ДОМОХОЗЯЙСТВА </t>
  </si>
  <si>
    <t>Из общего числа частных домохозяйств - домохозяйства, 
состоящие из</t>
  </si>
  <si>
    <t>Число частных домо-
хозяйств</t>
  </si>
  <si>
    <t>6 
и более человек</t>
  </si>
  <si>
    <t>2
 человек</t>
  </si>
  <si>
    <t>3 
человек</t>
  </si>
  <si>
    <t>4 
человек</t>
  </si>
  <si>
    <t>5
 человек</t>
  </si>
  <si>
    <t>В них числен-
ность чле-
нов част-
ных домо-
хозяйств</t>
  </si>
  <si>
    <t>1
 человека</t>
  </si>
  <si>
    <t>Сельские населенные 
пункты</t>
  </si>
  <si>
    <t>Средний размер домохо-
зяйства, человек</t>
  </si>
  <si>
    <t xml:space="preserve">   </t>
  </si>
  <si>
    <t>Иркутская область</t>
  </si>
  <si>
    <t>Городской округ Город Иркутск</t>
  </si>
  <si>
    <t>Городской округ Город Братск</t>
  </si>
  <si>
    <t>Городской округ Город Зима</t>
  </si>
  <si>
    <t>Городской округ Город Саянск</t>
  </si>
  <si>
    <t>Городской округ Город Тулун</t>
  </si>
  <si>
    <t>Городской округ Город Усолье-Сибирское</t>
  </si>
  <si>
    <t>Городской округ Город Усть-Илимск</t>
  </si>
  <si>
    <t>Городской округ Город Черемхово</t>
  </si>
  <si>
    <t>Городской округ Город Свирск</t>
  </si>
  <si>
    <t>Балаганский муниципальный район</t>
  </si>
  <si>
    <t>Братский муниципальный район</t>
  </si>
  <si>
    <t>Жигаловский муниципальный район</t>
  </si>
  <si>
    <t>Заларинский муниципальный район</t>
  </si>
  <si>
    <t>Зиминский муниципальный район</t>
  </si>
  <si>
    <t>Иркутский муниципальный район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</si>
  <si>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</si>
  <si>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</si>
  <si>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</si>
  <si>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</si>
  <si>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</si>
  <si>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>Нижнеилимский муниципальный район</t>
  </si>
  <si>
    <t>Нижнеудинский муниципальный район</t>
  </si>
  <si>
    <t>Слюдянский муниципальный район</t>
  </si>
  <si>
    <t>Тайшетский муниципальный район</t>
  </si>
  <si>
    <t>Тулунский муниципальный район</t>
  </si>
  <si>
    <t>Усть-Илимский муниципальный район</t>
  </si>
  <si>
    <t xml:space="preserve">Усть-Кутский муниципальный район </t>
  </si>
  <si>
    <t>Усть-Удинский муниципальный район</t>
  </si>
  <si>
    <t>Шелеховский муниципальный район</t>
  </si>
  <si>
    <t>Усть-Ордынский Бурятский округ</t>
  </si>
  <si>
    <t>Аларский муниципальный район</t>
  </si>
  <si>
    <t>Баяндаевский муниципальный район</t>
  </si>
  <si>
    <t>Боханский муниципальный район</t>
  </si>
  <si>
    <t>Нукутский муниципальный район</t>
  </si>
  <si>
    <t>Осинский муниципальный район</t>
  </si>
  <si>
    <t>Эхирит-Булагатский муниципальный район</t>
  </si>
  <si>
    <t>Ангарское МО, муниципальный район</t>
  </si>
  <si>
    <t xml:space="preserve">МО Мамско-Чуйского района </t>
  </si>
  <si>
    <t>Ольхонское МО, муниципальный район</t>
  </si>
  <si>
    <t>Усольское МО, муниципальный район</t>
  </si>
  <si>
    <t>Черемховское МО, муниципальный район</t>
  </si>
  <si>
    <t>Чунское МО, муниципальный район</t>
  </si>
  <si>
    <t>ПО ГОРОДСКИМ ОКРУГАМ И МУНИЦИПАЛЬНЫМ РАЙОНАМ ИРКУТСКОЙ ОБЛАСТИ</t>
  </si>
  <si>
    <t>МО г.Бодайбо и района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</si>
</sst>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Tahoma"/>
      <family val="2"/>
    </font>
    <font>
      <sz val="8"/>
      <color rgb="FF000000"/>
      <name val="Arial"/>
      <family val="2"/>
    </font>
    <font>
      <sz val="10"/>
      <name val="Arial Cyr"/>
      <family val="2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9" fontId="1" fillId="0" borderId="0"/>
    <xf numFmtId="0" fontId="8" fillId="0" borderId="0"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/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2" fillId="0" borderId="0"/>
    <xf numFmtId="0" fontId="9" fillId="0" borderId="0">
      <alignment vertical="center"/>
      <protection locked="0"/>
    </xf>
    <xf numFmtId="0" fontId="12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12" fillId="0" borderId="0"/>
    <xf numFmtId="0" fontId="1" fillId="0" borderId="0"/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0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2" fillId="0" borderId="0"/>
  </cellStyleXfs>
  <cellXfs count="57">
    <xf numFmtId="0" fontId="0" fillId="0" borderId="0" xfId="0"/>
    <xf numFmtId="0" fontId="3" fillId="0" borderId="0" xfId="168" applyFont="1"/>
    <xf numFmtId="0" fontId="3" fillId="0" borderId="0" xfId="168" applyFont="1" applyBorder="1"/>
    <xf numFmtId="0" fontId="5" fillId="0" borderId="0" xfId="168" applyFont="1" applyBorder="1" applyAlignment="1">
      <alignment horizontal="right"/>
    </xf>
    <xf numFmtId="0" fontId="5" fillId="0" borderId="0" xfId="168" applyFont="1" applyBorder="1"/>
    <xf numFmtId="0" fontId="5" fillId="0" borderId="0" xfId="168" applyFont="1"/>
    <xf numFmtId="0" fontId="5" fillId="0" borderId="0" xfId="168" applyFont="1" applyAlignment="1">
      <alignment horizontal="right"/>
    </xf>
    <xf numFmtId="1" fontId="3" fillId="0" borderId="2" xfId="168" applyNumberFormat="1" applyFont="1" applyBorder="1" applyAlignment="1">
      <alignment horizontal="right"/>
    </xf>
    <xf numFmtId="0" fontId="3" fillId="0" borderId="2" xfId="168" applyFont="1" applyBorder="1" applyAlignment="1">
      <alignment horizontal="right"/>
    </xf>
    <xf numFmtId="0" fontId="5" fillId="0" borderId="2" xfId="168" applyFont="1" applyBorder="1" applyAlignment="1">
      <alignment horizontal="right"/>
    </xf>
    <xf numFmtId="0" fontId="5" fillId="0" borderId="3" xfId="168" applyFont="1" applyBorder="1" applyAlignment="1">
      <alignment horizontal="right"/>
    </xf>
    <xf numFmtId="0" fontId="6" fillId="0" borderId="0" xfId="168" applyFont="1" applyBorder="1" applyAlignment="1">
      <alignment horizontal="center" vertical="center" wrapText="1"/>
    </xf>
    <xf numFmtId="0" fontId="11" fillId="0" borderId="2" xfId="168" applyFont="1" applyBorder="1" applyAlignment="1">
      <alignment horizontal="right"/>
    </xf>
    <xf numFmtId="0" fontId="5" fillId="0" borderId="1" xfId="168" applyFon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0" fontId="14" fillId="0" borderId="2" xfId="168" applyFont="1" applyBorder="1" applyAlignment="1">
      <alignment horizontal="right"/>
    </xf>
    <xf numFmtId="0" fontId="13" fillId="0" borderId="2" xfId="168" applyFont="1" applyBorder="1" applyAlignment="1">
      <alignment horizontal="right"/>
    </xf>
    <xf numFmtId="0" fontId="3" fillId="0" borderId="3" xfId="168" applyFont="1" applyBorder="1" applyAlignment="1">
      <alignment horizontal="right"/>
    </xf>
    <xf numFmtId="0" fontId="13" fillId="0" borderId="3" xfId="0" applyNumberFormat="1" applyFont="1" applyBorder="1" applyAlignment="1">
      <alignment horizontal="right"/>
    </xf>
    <xf numFmtId="0" fontId="11" fillId="0" borderId="3" xfId="168" applyFont="1" applyBorder="1" applyAlignment="1">
      <alignment horizontal="right"/>
    </xf>
    <xf numFmtId="0" fontId="11" fillId="0" borderId="1" xfId="168" applyFont="1" applyBorder="1" applyAlignment="1">
      <alignment horizontal="right"/>
    </xf>
    <xf numFmtId="0" fontId="3" fillId="0" borderId="1" xfId="168" applyFont="1" applyBorder="1" applyAlignment="1">
      <alignment horizontal="right"/>
    </xf>
    <xf numFmtId="0" fontId="13" fillId="0" borderId="1" xfId="0" applyNumberFormat="1" applyFont="1" applyBorder="1" applyAlignment="1">
      <alignment horizontal="right"/>
    </xf>
    <xf numFmtId="0" fontId="6" fillId="0" borderId="1" xfId="168" applyFont="1" applyBorder="1" applyAlignment="1">
      <alignment horizontal="center" vertical="center" wrapText="1"/>
    </xf>
    <xf numFmtId="0" fontId="6" fillId="0" borderId="2" xfId="168" applyFont="1" applyBorder="1" applyAlignment="1">
      <alignment horizontal="center" vertical="center" wrapText="1"/>
    </xf>
    <xf numFmtId="0" fontId="6" fillId="0" borderId="3" xfId="168" applyFont="1" applyBorder="1" applyAlignment="1">
      <alignment horizontal="center" vertical="center" wrapText="1"/>
    </xf>
    <xf numFmtId="1" fontId="3" fillId="2" borderId="2" xfId="168" applyNumberFormat="1" applyFont="1" applyFill="1" applyBorder="1" applyAlignment="1">
      <alignment horizontal="right"/>
    </xf>
    <xf numFmtId="0" fontId="3" fillId="2" borderId="2" xfId="168" applyFont="1" applyFill="1" applyBorder="1" applyAlignment="1">
      <alignment horizontal="right"/>
    </xf>
    <xf numFmtId="0" fontId="5" fillId="2" borderId="2" xfId="168" applyFont="1" applyFill="1" applyBorder="1" applyAlignment="1">
      <alignment horizontal="right"/>
    </xf>
    <xf numFmtId="0" fontId="5" fillId="2" borderId="1" xfId="168" applyFont="1" applyFill="1" applyBorder="1" applyAlignment="1">
      <alignment horizontal="right"/>
    </xf>
    <xf numFmtId="164" fontId="3" fillId="0" borderId="2" xfId="168" applyNumberFormat="1" applyFont="1" applyBorder="1" applyAlignment="1">
      <alignment horizontal="right"/>
    </xf>
    <xf numFmtId="164" fontId="11" fillId="0" borderId="2" xfId="168" applyNumberFormat="1" applyFont="1" applyBorder="1" applyAlignment="1">
      <alignment horizontal="right"/>
    </xf>
    <xf numFmtId="164" fontId="3" fillId="2" borderId="2" xfId="168" applyNumberFormat="1" applyFont="1" applyFill="1" applyBorder="1" applyAlignment="1">
      <alignment horizontal="right"/>
    </xf>
    <xf numFmtId="0" fontId="4" fillId="0" borderId="2" xfId="6" applyFont="1" applyBorder="1" applyAlignment="1">
      <alignment horizontal="left" wrapText="1"/>
    </xf>
    <xf numFmtId="0" fontId="3" fillId="0" borderId="2" xfId="168" applyFont="1" applyBorder="1" applyAlignment="1">
      <alignment horizontal="left" wrapText="1" indent="4"/>
    </xf>
    <xf numFmtId="0" fontId="3" fillId="0" borderId="2" xfId="168" applyFont="1" applyBorder="1" applyAlignment="1">
      <alignment horizontal="left" wrapText="1"/>
    </xf>
    <xf numFmtId="0" fontId="4" fillId="0" borderId="2" xfId="6" applyFont="1" applyBorder="1" applyAlignment="1">
      <alignment horizontal="left" wrapText="1" indent="1"/>
    </xf>
    <xf numFmtId="0" fontId="3" fillId="0" borderId="3" xfId="168" applyFont="1" applyBorder="1" applyAlignment="1">
      <alignment horizontal="left" wrapText="1" indent="4"/>
    </xf>
    <xf numFmtId="0" fontId="3" fillId="0" borderId="3" xfId="168" applyFont="1" applyBorder="1" applyAlignment="1">
      <alignment horizontal="left" wrapText="1"/>
    </xf>
    <xf numFmtId="164" fontId="3" fillId="0" borderId="1" xfId="168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1" fillId="0" borderId="1" xfId="168" applyNumberFormat="1" applyFont="1" applyBorder="1" applyAlignment="1">
      <alignment horizontal="right"/>
    </xf>
    <xf numFmtId="0" fontId="4" fillId="0" borderId="3" xfId="6" applyFont="1" applyBorder="1" applyAlignment="1">
      <alignment horizontal="left" wrapText="1" indent="1"/>
    </xf>
    <xf numFmtId="164" fontId="14" fillId="0" borderId="1" xfId="168" applyNumberFormat="1" applyFont="1" applyBorder="1" applyAlignment="1">
      <alignment horizontal="right"/>
    </xf>
    <xf numFmtId="164" fontId="13" fillId="0" borderId="1" xfId="168" applyNumberFormat="1" applyFont="1" applyBorder="1" applyAlignment="1">
      <alignment horizontal="right"/>
    </xf>
    <xf numFmtId="0" fontId="3" fillId="0" borderId="5" xfId="168" applyFont="1" applyBorder="1" applyAlignment="1">
      <alignment horizontal="left" wrapText="1" indent="4"/>
    </xf>
    <xf numFmtId="0" fontId="11" fillId="0" borderId="5" xfId="168" applyFont="1" applyBorder="1" applyAlignment="1">
      <alignment horizontal="right"/>
    </xf>
    <xf numFmtId="164" fontId="11" fillId="0" borderId="5" xfId="168" applyNumberFormat="1" applyFont="1" applyBorder="1" applyAlignment="1">
      <alignment horizontal="right"/>
    </xf>
    <xf numFmtId="0" fontId="6" fillId="0" borderId="4" xfId="168" applyFont="1" applyBorder="1" applyAlignment="1">
      <alignment horizontal="center" vertical="center" wrapText="1"/>
    </xf>
    <xf numFmtId="0" fontId="6" fillId="0" borderId="5" xfId="168" applyFont="1" applyBorder="1" applyAlignment="1">
      <alignment horizontal="center" vertical="center" wrapText="1"/>
    </xf>
    <xf numFmtId="0" fontId="7" fillId="2" borderId="0" xfId="168" applyFont="1" applyFill="1" applyAlignment="1">
      <alignment horizontal="center"/>
    </xf>
    <xf numFmtId="0" fontId="7" fillId="0" borderId="0" xfId="168" applyFont="1" applyAlignment="1">
      <alignment horizontal="center"/>
    </xf>
    <xf numFmtId="0" fontId="6" fillId="0" borderId="2" xfId="168" applyFont="1" applyBorder="1" applyAlignment="1">
      <alignment horizontal="center" vertical="center" wrapText="1"/>
    </xf>
    <xf numFmtId="0" fontId="6" fillId="0" borderId="6" xfId="168" applyFont="1" applyBorder="1" applyAlignment="1">
      <alignment horizontal="center" vertical="center" wrapText="1"/>
    </xf>
    <xf numFmtId="0" fontId="6" fillId="0" borderId="7" xfId="168" applyFont="1" applyBorder="1" applyAlignment="1">
      <alignment horizontal="center" vertical="center" wrapText="1"/>
    </xf>
    <xf numFmtId="0" fontId="6" fillId="0" borderId="8" xfId="168" applyFont="1" applyBorder="1" applyAlignment="1">
      <alignment horizontal="center" vertical="center" wrapText="1"/>
    </xf>
  </cellXfs>
  <cellStyles count="169">
    <cellStyle name="Comma" xfId="4"/>
    <cellStyle name="Comma [0]" xfId="5"/>
    <cellStyle name="Comma [0] 2" xfId="7"/>
    <cellStyle name="Comma [0] 2 2" xfId="154"/>
    <cellStyle name="Comma [0] 3" xfId="153"/>
    <cellStyle name="Comma [0] 4" xfId="148"/>
    <cellStyle name="Comma 2" xfId="8"/>
    <cellStyle name="Comma 2 2" xfId="155"/>
    <cellStyle name="Comma 3" xfId="9"/>
    <cellStyle name="Comma 3 2" xfId="156"/>
    <cellStyle name="Comma 4" xfId="10"/>
    <cellStyle name="Comma 4 2" xfId="157"/>
    <cellStyle name="Comma 5" xfId="11"/>
    <cellStyle name="Comma 5 2" xfId="158"/>
    <cellStyle name="Comma 6" xfId="12"/>
    <cellStyle name="Comma 6 2" xfId="159"/>
    <cellStyle name="Comma 7" xfId="13"/>
    <cellStyle name="Comma 7 2" xfId="160"/>
    <cellStyle name="Comma 8" xfId="152"/>
    <cellStyle name="Comma 9" xfId="147"/>
    <cellStyle name="Currency" xfId="2"/>
    <cellStyle name="Currency [0]" xfId="3"/>
    <cellStyle name="Currency [0] 2" xfId="14"/>
    <cellStyle name="Currency [0] 2 2" xfId="161"/>
    <cellStyle name="Currency [0] 3" xfId="151"/>
    <cellStyle name="Currency [0] 4" xfId="146"/>
    <cellStyle name="Currency 2" xfId="15"/>
    <cellStyle name="Currency 2 2" xfId="162"/>
    <cellStyle name="Currency 3" xfId="16"/>
    <cellStyle name="Currency 3 2" xfId="163"/>
    <cellStyle name="Currency 4" xfId="17"/>
    <cellStyle name="Currency 4 2" xfId="164"/>
    <cellStyle name="Currency 5" xfId="18"/>
    <cellStyle name="Currency 5 2" xfId="165"/>
    <cellStyle name="Currency 6" xfId="19"/>
    <cellStyle name="Currency 6 2" xfId="166"/>
    <cellStyle name="Currency 7" xfId="20"/>
    <cellStyle name="Currency 7 2" xfId="167"/>
    <cellStyle name="Currency 8" xfId="150"/>
    <cellStyle name="Currency 9" xfId="145"/>
    <cellStyle name="Normal" xfId="168"/>
    <cellStyle name="Normal 115" xfId="23"/>
    <cellStyle name="Normal 2" xfId="6"/>
    <cellStyle name="Normal 2 12 2 30 10" xfId="24"/>
    <cellStyle name="Normal 2 12 2 30 11" xfId="25"/>
    <cellStyle name="Normal 2 12 2 30 12" xfId="26"/>
    <cellStyle name="Normal 2 12 2 30 13" xfId="27"/>
    <cellStyle name="Normal 2 12 2 30 14" xfId="28"/>
    <cellStyle name="Normal 2 12 2 30 15" xfId="29"/>
    <cellStyle name="Normal 2 12 27 10 10" xfId="30"/>
    <cellStyle name="Normal 2 12 27 10 11" xfId="31"/>
    <cellStyle name="Normal 2 12 27 10 12" xfId="32"/>
    <cellStyle name="Normal 2 12 27 10 13" xfId="33"/>
    <cellStyle name="Normal 2 12 27 10 14" xfId="34"/>
    <cellStyle name="Normal 2 12 27 10 15" xfId="35"/>
    <cellStyle name="Normal 2 12 27 10 9" xfId="36"/>
    <cellStyle name="Normal 2 12 27 3 11" xfId="37"/>
    <cellStyle name="Normal 2 12 27 3 12" xfId="38"/>
    <cellStyle name="Normal 2 12 27 3 13" xfId="39"/>
    <cellStyle name="Normal 2 12 27 3 14" xfId="40"/>
    <cellStyle name="Normal 2 12 27 3 15" xfId="41"/>
    <cellStyle name="Normal 2 14 2 2 2 10 12" xfId="42"/>
    <cellStyle name="Normal 2 14 2 2 2 10 13" xfId="43"/>
    <cellStyle name="Normal 2 14 2 2 2 10 14" xfId="44"/>
    <cellStyle name="Normal 2 14 2 2 2 10 15" xfId="45"/>
    <cellStyle name="Normal 2 14 2 2 2 14 15" xfId="46"/>
    <cellStyle name="Normal 2 14 2 2 2 16 13" xfId="47"/>
    <cellStyle name="Normal 2 14 2 2 2 16 14" xfId="48"/>
    <cellStyle name="Normal 2 14 2 2 2 16 15" xfId="49"/>
    <cellStyle name="Normal 2 14 2 21 13" xfId="50"/>
    <cellStyle name="Normal 2 14 2 21 14" xfId="51"/>
    <cellStyle name="Normal 2 14 2 21 15" xfId="52"/>
    <cellStyle name="Normal 2 14 2 24 12" xfId="53"/>
    <cellStyle name="Normal 2 14 2 24 13" xfId="54"/>
    <cellStyle name="Normal 2 14 2 24 14" xfId="55"/>
    <cellStyle name="Normal 2 14 2 24 15" xfId="56"/>
    <cellStyle name="Normal 2 14 2 34 10" xfId="57"/>
    <cellStyle name="Normal 2 14 2 34 11" xfId="58"/>
    <cellStyle name="Normal 2 14 2 34 12" xfId="59"/>
    <cellStyle name="Normal 2 14 2 34 13" xfId="60"/>
    <cellStyle name="Normal 2 14 2 34 14" xfId="61"/>
    <cellStyle name="Normal 2 14 2 34 15" xfId="62"/>
    <cellStyle name="Normal 2 14 2 34 9" xfId="63"/>
    <cellStyle name="Normal 2 14 2 35 10" xfId="64"/>
    <cellStyle name="Normal 2 14 2 35 11" xfId="65"/>
    <cellStyle name="Normal 2 14 2 35 12" xfId="66"/>
    <cellStyle name="Normal 2 14 2 35 13" xfId="67"/>
    <cellStyle name="Normal 2 14 2 35 14" xfId="68"/>
    <cellStyle name="Normal 2 14 2 35 15" xfId="69"/>
    <cellStyle name="Normal 2 14 2 35 9" xfId="70"/>
    <cellStyle name="Normal 2 14 2 36 10" xfId="71"/>
    <cellStyle name="Normal 2 14 2 36 11" xfId="72"/>
    <cellStyle name="Normal 2 14 2 36 12" xfId="73"/>
    <cellStyle name="Normal 2 14 2 36 13" xfId="74"/>
    <cellStyle name="Normal 2 14 2 36 14" xfId="75"/>
    <cellStyle name="Normal 2 14 2 36 15" xfId="76"/>
    <cellStyle name="Normal 2 14 2 36 9" xfId="77"/>
    <cellStyle name="Normal 2 14 2 37 10" xfId="78"/>
    <cellStyle name="Normal 2 14 2 37 11" xfId="79"/>
    <cellStyle name="Normal 2 14 2 37 12" xfId="80"/>
    <cellStyle name="Normal 2 14 2 37 13" xfId="81"/>
    <cellStyle name="Normal 2 14 2 37 14" xfId="82"/>
    <cellStyle name="Normal 2 14 2 37 15" xfId="83"/>
    <cellStyle name="Normal 2 14 2 37 9" xfId="84"/>
    <cellStyle name="Normal 2 14 2 4 10" xfId="85"/>
    <cellStyle name="Normal 2 14 2 4 11" xfId="86"/>
    <cellStyle name="Normal 2 14 2 4 12" xfId="87"/>
    <cellStyle name="Normal 2 14 2 4 13" xfId="88"/>
    <cellStyle name="Normal 2 14 2 4 14" xfId="89"/>
    <cellStyle name="Normal 2 14 2 4 15" xfId="90"/>
    <cellStyle name="Normal 2 14 2 4 9" xfId="91"/>
    <cellStyle name="Normal 2 14 2 5 10" xfId="92"/>
    <cellStyle name="Normal 2 14 2 5 11" xfId="93"/>
    <cellStyle name="Normal 2 14 2 5 12" xfId="94"/>
    <cellStyle name="Normal 2 14 2 5 13" xfId="95"/>
    <cellStyle name="Normal 2 14 2 5 14" xfId="96"/>
    <cellStyle name="Normal 2 14 2 5 15" xfId="97"/>
    <cellStyle name="Normal 2 14 2 5 9" xfId="98"/>
    <cellStyle name="Normal 2 14 3 12 10" xfId="99"/>
    <cellStyle name="Normal 2 14 3 12 11" xfId="100"/>
    <cellStyle name="Normal 2 14 3 12 12" xfId="101"/>
    <cellStyle name="Normal 2 14 3 12 13" xfId="102"/>
    <cellStyle name="Normal 2 14 3 12 14" xfId="103"/>
    <cellStyle name="Normal 2 14 3 12 7" xfId="104"/>
    <cellStyle name="Normal 2 14 3 12 8" xfId="105"/>
    <cellStyle name="Normal 2 14 3 12 9" xfId="106"/>
    <cellStyle name="Normal 2 14 3 13 14" xfId="107"/>
    <cellStyle name="Normal 2 14 3 13 15" xfId="108"/>
    <cellStyle name="Normal 2 14 3 14 13" xfId="109"/>
    <cellStyle name="Normal 2 14 3 14 14" xfId="110"/>
    <cellStyle name="Normal 2 14 3 14 15" xfId="111"/>
    <cellStyle name="Normal 2 14 3 15 14" xfId="112"/>
    <cellStyle name="Normal 2 14 3 15 15" xfId="113"/>
    <cellStyle name="Normal 2 14 3 16 14" xfId="114"/>
    <cellStyle name="Normal 2 14 3 16 15" xfId="115"/>
    <cellStyle name="Normal 2 14 3 17 14" xfId="116"/>
    <cellStyle name="Normal 2 14 3 17 15" xfId="117"/>
    <cellStyle name="Normal 2 14 3 2 30" xfId="118"/>
    <cellStyle name="Normal 2 14 3 2 31" xfId="119"/>
    <cellStyle name="Normal 2 14 3 3 10" xfId="120"/>
    <cellStyle name="Normal 2 14 3 3 11" xfId="121"/>
    <cellStyle name="Normal 2 14 3 3 12" xfId="122"/>
    <cellStyle name="Normal 2 14 3 3 13" xfId="123"/>
    <cellStyle name="Normal 2 14 3 3 14" xfId="124"/>
    <cellStyle name="Normal 2 14 3 3 8" xfId="125"/>
    <cellStyle name="Normal 2 14 3 3 9" xfId="126"/>
    <cellStyle name="Normal 2 2" xfId="22"/>
    <cellStyle name="Normal 2 2 10" xfId="127"/>
    <cellStyle name="Normal 2 2 11" xfId="128"/>
    <cellStyle name="Normal 2 2 12" xfId="129"/>
    <cellStyle name="Normal 2 2 13" xfId="130"/>
    <cellStyle name="Normal 2 2 14" xfId="131"/>
    <cellStyle name="Normal 2 2 8" xfId="132"/>
    <cellStyle name="Normal 2 2 9" xfId="133"/>
    <cellStyle name="Normal 2 3" xfId="134"/>
    <cellStyle name="Normal 2 83" xfId="135"/>
    <cellStyle name="Normal 2 84" xfId="136"/>
    <cellStyle name="Normal 2 85" xfId="137"/>
    <cellStyle name="Normal 2 86" xfId="138"/>
    <cellStyle name="Normal 2 87" xfId="139"/>
    <cellStyle name="Normal 3" xfId="140"/>
    <cellStyle name="Normal 3 2" xfId="141"/>
    <cellStyle name="Normal 4" xfId="142"/>
    <cellStyle name="Normal 4 2" xfId="143"/>
    <cellStyle name="Percent" xfId="1"/>
    <cellStyle name="Percent 2" xfId="21"/>
    <cellStyle name="Percent 3" xfId="149"/>
    <cellStyle name="Обычный" xfId="0" builtinId="0"/>
    <cellStyle name="Обычн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2"/>
  <sheetViews>
    <sheetView tabSelected="1" topLeftCell="B335" zoomScaleSheetLayoutView="100" workbookViewId="0">
      <selection activeCell="B85" sqref="B85"/>
    </sheetView>
  </sheetViews>
  <sheetFormatPr defaultColWidth="4.5703125" defaultRowHeight="11.25"/>
  <cols>
    <col min="1" max="1" width="3.140625" style="6" hidden="1" customWidth="1"/>
    <col min="2" max="2" width="21" style="1" customWidth="1"/>
    <col min="3" max="3" width="7.7109375" style="1" customWidth="1"/>
    <col min="4" max="4" width="8.5703125" style="1" customWidth="1"/>
    <col min="5" max="11" width="7.5703125" style="1" customWidth="1"/>
    <col min="12" max="12" width="6.28515625" style="1" customWidth="1"/>
    <col min="13" max="16384" width="4.5703125" style="1"/>
  </cols>
  <sheetData>
    <row r="1" spans="1:12" ht="12.75">
      <c r="A1" s="3"/>
      <c r="B1" s="51" t="s">
        <v>2</v>
      </c>
      <c r="C1" s="51"/>
      <c r="D1" s="51"/>
      <c r="E1" s="51"/>
      <c r="F1" s="51"/>
      <c r="G1" s="51"/>
      <c r="H1" s="51"/>
      <c r="I1" s="51"/>
      <c r="J1" s="51"/>
      <c r="K1" s="51"/>
    </row>
    <row r="2" spans="1:12" ht="12.75">
      <c r="A2" s="3"/>
      <c r="B2" s="52" t="s">
        <v>58</v>
      </c>
      <c r="C2" s="52"/>
      <c r="D2" s="52"/>
      <c r="E2" s="52"/>
      <c r="F2" s="52"/>
      <c r="G2" s="52"/>
      <c r="H2" s="52"/>
      <c r="I2" s="52"/>
      <c r="J2" s="52"/>
      <c r="K2" s="52"/>
    </row>
    <row r="3" spans="1:12" ht="21" customHeight="1">
      <c r="A3" s="3"/>
      <c r="L3" s="2"/>
    </row>
    <row r="4" spans="1:12" s="5" customFormat="1" ht="27" customHeight="1">
      <c r="A4" s="3"/>
      <c r="B4" s="49"/>
      <c r="C4" s="49" t="s">
        <v>4</v>
      </c>
      <c r="D4" s="49" t="s">
        <v>10</v>
      </c>
      <c r="E4" s="54" t="s">
        <v>3</v>
      </c>
      <c r="F4" s="55"/>
      <c r="G4" s="55"/>
      <c r="H4" s="55"/>
      <c r="I4" s="55"/>
      <c r="J4" s="56"/>
      <c r="K4" s="49" t="s">
        <v>13</v>
      </c>
      <c r="L4" s="4"/>
    </row>
    <row r="5" spans="1:12" s="5" customFormat="1" ht="18.75" customHeight="1">
      <c r="A5" s="3"/>
      <c r="B5" s="53"/>
      <c r="C5" s="53"/>
      <c r="D5" s="53"/>
      <c r="E5" s="49" t="s">
        <v>11</v>
      </c>
      <c r="F5" s="49" t="s">
        <v>6</v>
      </c>
      <c r="G5" s="49" t="s">
        <v>7</v>
      </c>
      <c r="H5" s="49" t="s">
        <v>8</v>
      </c>
      <c r="I5" s="49" t="s">
        <v>9</v>
      </c>
      <c r="J5" s="49" t="s">
        <v>5</v>
      </c>
      <c r="K5" s="53"/>
      <c r="L5" s="4"/>
    </row>
    <row r="6" spans="1:12" s="5" customFormat="1" ht="19.5" customHeight="1">
      <c r="A6" s="3"/>
      <c r="B6" s="50"/>
      <c r="C6" s="50"/>
      <c r="D6" s="50"/>
      <c r="E6" s="50"/>
      <c r="F6" s="50"/>
      <c r="G6" s="50"/>
      <c r="H6" s="50"/>
      <c r="I6" s="50"/>
      <c r="J6" s="50"/>
      <c r="K6" s="50"/>
      <c r="L6" s="4"/>
    </row>
    <row r="7" spans="1:12" s="5" customFormat="1" ht="13.5" hidden="1" customHeight="1">
      <c r="A7" s="3"/>
      <c r="B7" s="26" t="s">
        <v>0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5">
        <v>9</v>
      </c>
      <c r="L7" s="4"/>
    </row>
    <row r="8" spans="1:12" hidden="1">
      <c r="A8" s="3"/>
      <c r="B8" s="26" t="s">
        <v>0</v>
      </c>
      <c r="C8" s="26">
        <v>1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5">
        <v>9</v>
      </c>
    </row>
    <row r="9" spans="1:12">
      <c r="A9" s="3"/>
      <c r="B9" s="34" t="s">
        <v>15</v>
      </c>
      <c r="C9" s="8"/>
      <c r="D9" s="9"/>
      <c r="E9" s="9"/>
      <c r="F9" s="9"/>
      <c r="G9" s="9"/>
      <c r="H9" s="9"/>
      <c r="I9" s="9"/>
      <c r="J9" s="9"/>
      <c r="K9" s="9"/>
    </row>
    <row r="10" spans="1:12" ht="11.25" customHeight="1">
      <c r="A10" s="3"/>
      <c r="B10" s="35">
        <v>2002</v>
      </c>
      <c r="C10" s="7">
        <v>921570</v>
      </c>
      <c r="D10" s="7">
        <v>2532867</v>
      </c>
      <c r="E10" s="7">
        <v>181367</v>
      </c>
      <c r="F10" s="7">
        <v>256971</v>
      </c>
      <c r="G10" s="7">
        <v>231282</v>
      </c>
      <c r="H10" s="7">
        <v>165352</v>
      </c>
      <c r="I10" s="7">
        <v>56373</v>
      </c>
      <c r="J10" s="7">
        <v>30225</v>
      </c>
      <c r="K10" s="31">
        <v>2.7</v>
      </c>
    </row>
    <row r="11" spans="1:12" ht="11.25" customHeight="1">
      <c r="A11" s="3">
        <v>2</v>
      </c>
      <c r="B11" s="35">
        <v>2010</v>
      </c>
      <c r="C11" s="12">
        <v>911811</v>
      </c>
      <c r="D11" s="12">
        <v>2387131</v>
      </c>
      <c r="E11" s="12">
        <v>213235</v>
      </c>
      <c r="F11" s="12">
        <v>268973</v>
      </c>
      <c r="G11" s="12">
        <v>211907</v>
      </c>
      <c r="H11" s="12">
        <v>139452</v>
      </c>
      <c r="I11" s="12">
        <v>49103</v>
      </c>
      <c r="J11" s="12">
        <v>29141</v>
      </c>
      <c r="K11" s="32">
        <v>2.6</v>
      </c>
    </row>
    <row r="12" spans="1:12" ht="22.5" customHeight="1">
      <c r="A12" s="3"/>
      <c r="B12" s="36" t="s">
        <v>1</v>
      </c>
      <c r="C12" s="8"/>
      <c r="D12" s="8"/>
      <c r="E12" s="8"/>
      <c r="F12" s="8"/>
      <c r="G12" s="8"/>
      <c r="H12" s="8"/>
      <c r="I12" s="8"/>
      <c r="J12" s="8"/>
      <c r="K12" s="31" t="s">
        <v>14</v>
      </c>
    </row>
    <row r="13" spans="1:12" ht="11.25" customHeight="1">
      <c r="A13" s="3"/>
      <c r="B13" s="35">
        <v>2002</v>
      </c>
      <c r="C13" s="7">
        <v>746518</v>
      </c>
      <c r="D13" s="7">
        <v>2008611</v>
      </c>
      <c r="E13" s="7">
        <v>149772</v>
      </c>
      <c r="F13" s="7">
        <v>211159</v>
      </c>
      <c r="G13" s="7">
        <v>194287</v>
      </c>
      <c r="H13" s="7">
        <v>132195</v>
      </c>
      <c r="I13" s="7">
        <v>40423</v>
      </c>
      <c r="J13" s="7">
        <v>18682</v>
      </c>
      <c r="K13" s="31">
        <v>2.7</v>
      </c>
    </row>
    <row r="14" spans="1:12" ht="11.25" customHeight="1">
      <c r="A14" s="3">
        <v>4</v>
      </c>
      <c r="B14" s="35">
        <v>2010</v>
      </c>
      <c r="C14" s="12">
        <v>744266</v>
      </c>
      <c r="D14" s="12">
        <v>1899419</v>
      </c>
      <c r="E14" s="12">
        <v>179849</v>
      </c>
      <c r="F14" s="12">
        <v>222678</v>
      </c>
      <c r="G14" s="12">
        <v>177207</v>
      </c>
      <c r="H14" s="12">
        <v>111141</v>
      </c>
      <c r="I14" s="12">
        <v>35069</v>
      </c>
      <c r="J14" s="12">
        <v>18322</v>
      </c>
      <c r="K14" s="32">
        <v>2.6</v>
      </c>
    </row>
    <row r="15" spans="1:12" ht="22.5" customHeight="1">
      <c r="A15" s="3"/>
      <c r="B15" s="36" t="s">
        <v>12</v>
      </c>
      <c r="C15" s="8"/>
      <c r="D15" s="8"/>
      <c r="E15" s="8"/>
      <c r="F15" s="8"/>
      <c r="G15" s="8"/>
      <c r="H15" s="8"/>
      <c r="I15" s="8"/>
      <c r="J15" s="8"/>
      <c r="K15" s="31" t="s">
        <v>14</v>
      </c>
    </row>
    <row r="16" spans="1:12" ht="11.25" customHeight="1">
      <c r="A16" s="3"/>
      <c r="B16" s="35">
        <v>2002</v>
      </c>
      <c r="C16" s="7">
        <v>175052</v>
      </c>
      <c r="D16" s="7">
        <v>524256</v>
      </c>
      <c r="E16" s="7">
        <v>31595</v>
      </c>
      <c r="F16" s="7">
        <v>45812</v>
      </c>
      <c r="G16" s="7">
        <v>36995</v>
      </c>
      <c r="H16" s="7">
        <v>33157</v>
      </c>
      <c r="I16" s="7">
        <v>15950</v>
      </c>
      <c r="J16" s="7">
        <v>11543</v>
      </c>
      <c r="K16" s="31">
        <v>3</v>
      </c>
    </row>
    <row r="17" spans="1:11" ht="11.25" customHeight="1">
      <c r="A17" s="3">
        <v>6</v>
      </c>
      <c r="B17" s="35">
        <v>2010</v>
      </c>
      <c r="C17" s="12">
        <v>167545</v>
      </c>
      <c r="D17" s="12">
        <v>487712</v>
      </c>
      <c r="E17" s="12">
        <v>33386</v>
      </c>
      <c r="F17" s="12">
        <v>46295</v>
      </c>
      <c r="G17" s="12">
        <v>34700</v>
      </c>
      <c r="H17" s="12">
        <v>28311</v>
      </c>
      <c r="I17" s="12">
        <v>14034</v>
      </c>
      <c r="J17" s="12">
        <v>10819</v>
      </c>
      <c r="K17" s="32">
        <v>2.9</v>
      </c>
    </row>
    <row r="18" spans="1:11" hidden="1">
      <c r="A18" s="3"/>
      <c r="B18" s="26" t="s">
        <v>0</v>
      </c>
      <c r="C18" s="26">
        <v>1</v>
      </c>
      <c r="D18" s="26">
        <v>2</v>
      </c>
      <c r="E18" s="26">
        <v>3</v>
      </c>
      <c r="F18" s="26">
        <v>4</v>
      </c>
      <c r="G18" s="26">
        <v>5</v>
      </c>
      <c r="H18" s="26">
        <v>6</v>
      </c>
      <c r="I18" s="26">
        <v>7</v>
      </c>
      <c r="J18" s="26">
        <v>8</v>
      </c>
      <c r="K18" s="25">
        <v>9</v>
      </c>
    </row>
    <row r="19" spans="1:11" ht="22.5">
      <c r="A19" s="3"/>
      <c r="B19" s="37" t="s">
        <v>16</v>
      </c>
      <c r="C19" s="8"/>
      <c r="D19" s="9"/>
      <c r="E19" s="9"/>
      <c r="F19" s="9"/>
      <c r="G19" s="9"/>
      <c r="H19" s="9"/>
      <c r="I19" s="9"/>
      <c r="J19" s="9"/>
      <c r="K19" s="9"/>
    </row>
    <row r="20" spans="1:11" ht="22.5" customHeight="1">
      <c r="A20" s="3"/>
      <c r="B20" s="36" t="s">
        <v>1</v>
      </c>
      <c r="C20" s="8"/>
      <c r="D20" s="8"/>
      <c r="E20" s="8"/>
      <c r="F20" s="8"/>
      <c r="G20" s="8"/>
      <c r="H20" s="8"/>
      <c r="I20" s="8"/>
      <c r="J20" s="8"/>
      <c r="K20" s="31" t="s">
        <v>14</v>
      </c>
    </row>
    <row r="21" spans="1:11" ht="11.25" customHeight="1">
      <c r="A21" s="3"/>
      <c r="B21" s="35">
        <v>2002</v>
      </c>
      <c r="C21" s="7">
        <v>209012</v>
      </c>
      <c r="D21" s="7">
        <v>582417</v>
      </c>
      <c r="E21" s="7">
        <v>39328</v>
      </c>
      <c r="F21" s="7">
        <v>56028</v>
      </c>
      <c r="G21" s="7">
        <v>54690</v>
      </c>
      <c r="H21" s="7">
        <v>38754</v>
      </c>
      <c r="I21" s="7">
        <v>13435</v>
      </c>
      <c r="J21" s="7">
        <v>6777</v>
      </c>
      <c r="K21" s="31">
        <v>2.8</v>
      </c>
    </row>
    <row r="22" spans="1:11" ht="11.25" customHeight="1">
      <c r="A22" s="3">
        <v>4</v>
      </c>
      <c r="B22" s="35">
        <v>2010</v>
      </c>
      <c r="C22" s="12">
        <v>216267</v>
      </c>
      <c r="D22" s="12">
        <v>578718</v>
      </c>
      <c r="E22" s="12">
        <v>48925</v>
      </c>
      <c r="F22" s="12">
        <v>59954</v>
      </c>
      <c r="G22" s="12">
        <v>52609</v>
      </c>
      <c r="H22" s="12">
        <v>34876</v>
      </c>
      <c r="I22" s="12">
        <v>12446</v>
      </c>
      <c r="J22" s="12">
        <v>7457</v>
      </c>
      <c r="K22" s="32">
        <v>2.7</v>
      </c>
    </row>
    <row r="23" spans="1:11" hidden="1">
      <c r="A23" s="3"/>
      <c r="B23" s="26" t="s">
        <v>0</v>
      </c>
      <c r="C23" s="26">
        <v>1</v>
      </c>
      <c r="D23" s="26">
        <v>2</v>
      </c>
      <c r="E23" s="26">
        <v>3</v>
      </c>
      <c r="F23" s="26">
        <v>4</v>
      </c>
      <c r="G23" s="26">
        <v>5</v>
      </c>
      <c r="H23" s="26">
        <v>6</v>
      </c>
      <c r="I23" s="26">
        <v>7</v>
      </c>
      <c r="J23" s="26">
        <v>8</v>
      </c>
      <c r="K23" s="25">
        <v>9</v>
      </c>
    </row>
    <row r="24" spans="1:11" ht="22.5">
      <c r="A24" s="3"/>
      <c r="B24" s="37" t="s">
        <v>17</v>
      </c>
      <c r="C24" s="8"/>
      <c r="D24" s="9"/>
      <c r="E24" s="9"/>
      <c r="F24" s="9"/>
      <c r="G24" s="9"/>
      <c r="H24" s="9"/>
      <c r="I24" s="9"/>
      <c r="J24" s="9"/>
      <c r="K24" s="9"/>
    </row>
    <row r="25" spans="1:11" ht="22.5" customHeight="1">
      <c r="A25" s="3"/>
      <c r="B25" s="36" t="s">
        <v>1</v>
      </c>
      <c r="C25" s="8"/>
      <c r="D25" s="8"/>
      <c r="E25" s="8"/>
      <c r="F25" s="8"/>
      <c r="G25" s="8"/>
      <c r="H25" s="8"/>
      <c r="I25" s="8"/>
      <c r="J25" s="8"/>
      <c r="K25" s="31" t="s">
        <v>14</v>
      </c>
    </row>
    <row r="26" spans="1:11" ht="11.25" customHeight="1">
      <c r="A26" s="3"/>
      <c r="B26" s="35">
        <v>2002</v>
      </c>
      <c r="C26" s="7">
        <v>98907</v>
      </c>
      <c r="D26" s="7">
        <v>257979</v>
      </c>
      <c r="E26" s="7">
        <v>21496</v>
      </c>
      <c r="F26" s="7">
        <v>28313</v>
      </c>
      <c r="G26" s="7">
        <v>25733</v>
      </c>
      <c r="H26" s="7">
        <v>16907</v>
      </c>
      <c r="I26" s="7">
        <v>4629</v>
      </c>
      <c r="J26" s="7">
        <v>1829</v>
      </c>
      <c r="K26" s="31">
        <v>2.6</v>
      </c>
    </row>
    <row r="27" spans="1:11" ht="11.25" customHeight="1">
      <c r="A27" s="3">
        <v>4</v>
      </c>
      <c r="B27" s="35">
        <v>2010</v>
      </c>
      <c r="C27" s="12">
        <v>99715</v>
      </c>
      <c r="D27" s="12">
        <v>244434</v>
      </c>
      <c r="E27" s="12">
        <v>25542</v>
      </c>
      <c r="F27" s="12">
        <v>30995</v>
      </c>
      <c r="G27" s="12">
        <v>23953</v>
      </c>
      <c r="H27" s="12">
        <v>13685</v>
      </c>
      <c r="I27" s="12">
        <v>3862</v>
      </c>
      <c r="J27" s="12">
        <v>1678</v>
      </c>
      <c r="K27" s="32">
        <v>2.5</v>
      </c>
    </row>
    <row r="28" spans="1:11" hidden="1">
      <c r="A28" s="3"/>
      <c r="B28" s="26" t="s">
        <v>0</v>
      </c>
      <c r="C28" s="26">
        <v>1</v>
      </c>
      <c r="D28" s="26">
        <v>2</v>
      </c>
      <c r="E28" s="26">
        <v>3</v>
      </c>
      <c r="F28" s="26">
        <v>4</v>
      </c>
      <c r="G28" s="26">
        <v>5</v>
      </c>
      <c r="H28" s="26">
        <v>6</v>
      </c>
      <c r="I28" s="26">
        <v>7</v>
      </c>
      <c r="J28" s="26">
        <v>8</v>
      </c>
      <c r="K28" s="25">
        <v>9</v>
      </c>
    </row>
    <row r="29" spans="1:11" ht="22.5">
      <c r="A29" s="3"/>
      <c r="B29" s="37" t="s">
        <v>18</v>
      </c>
      <c r="C29" s="8"/>
      <c r="D29" s="9"/>
      <c r="E29" s="9"/>
      <c r="F29" s="9"/>
      <c r="G29" s="9"/>
      <c r="H29" s="9"/>
      <c r="I29" s="9"/>
      <c r="J29" s="9"/>
      <c r="K29" s="9"/>
    </row>
    <row r="30" spans="1:11" ht="22.5" customHeight="1">
      <c r="A30" s="3"/>
      <c r="B30" s="36" t="s">
        <v>1</v>
      </c>
      <c r="C30" s="8"/>
      <c r="D30" s="8"/>
      <c r="E30" s="8"/>
      <c r="F30" s="8"/>
      <c r="G30" s="8"/>
      <c r="H30" s="8"/>
      <c r="I30" s="8"/>
      <c r="J30" s="8"/>
      <c r="K30" s="31" t="s">
        <v>14</v>
      </c>
    </row>
    <row r="31" spans="1:11" ht="11.25" customHeight="1">
      <c r="A31" s="3"/>
      <c r="B31" s="35">
        <v>2002</v>
      </c>
      <c r="C31" s="7">
        <v>12682</v>
      </c>
      <c r="D31" s="7">
        <v>33107</v>
      </c>
      <c r="E31" s="7">
        <v>2940</v>
      </c>
      <c r="F31" s="7">
        <v>3646</v>
      </c>
      <c r="G31" s="7">
        <v>2998</v>
      </c>
      <c r="H31" s="7">
        <v>2138</v>
      </c>
      <c r="I31" s="7">
        <v>638</v>
      </c>
      <c r="J31" s="7">
        <v>322</v>
      </c>
      <c r="K31" s="31">
        <v>2.6</v>
      </c>
    </row>
    <row r="32" spans="1:11" ht="11.25" customHeight="1">
      <c r="A32" s="3">
        <v>4</v>
      </c>
      <c r="B32" s="35">
        <v>2010</v>
      </c>
      <c r="C32" s="12">
        <v>12681</v>
      </c>
      <c r="D32" s="12">
        <v>32490</v>
      </c>
      <c r="E32" s="12">
        <v>3231</v>
      </c>
      <c r="F32" s="12">
        <v>3608</v>
      </c>
      <c r="G32" s="12">
        <v>2844</v>
      </c>
      <c r="H32" s="12">
        <v>2012</v>
      </c>
      <c r="I32" s="12">
        <v>642</v>
      </c>
      <c r="J32" s="12">
        <v>344</v>
      </c>
      <c r="K32" s="32">
        <v>2.6</v>
      </c>
    </row>
    <row r="33" spans="1:11" hidden="1">
      <c r="A33" s="3"/>
      <c r="B33" s="26" t="s">
        <v>0</v>
      </c>
      <c r="C33" s="26">
        <v>1</v>
      </c>
      <c r="D33" s="26">
        <v>2</v>
      </c>
      <c r="E33" s="26">
        <v>3</v>
      </c>
      <c r="F33" s="26">
        <v>4</v>
      </c>
      <c r="G33" s="26">
        <v>5</v>
      </c>
      <c r="H33" s="26">
        <v>6</v>
      </c>
      <c r="I33" s="26">
        <v>7</v>
      </c>
      <c r="J33" s="26">
        <v>8</v>
      </c>
      <c r="K33" s="25">
        <v>9</v>
      </c>
    </row>
    <row r="34" spans="1:11" ht="22.5">
      <c r="A34" s="3"/>
      <c r="B34" s="37" t="s">
        <v>19</v>
      </c>
      <c r="C34" s="8"/>
      <c r="D34" s="9"/>
      <c r="E34" s="9"/>
      <c r="F34" s="9"/>
      <c r="G34" s="9"/>
      <c r="H34" s="9"/>
      <c r="I34" s="9"/>
      <c r="J34" s="9"/>
      <c r="K34" s="9"/>
    </row>
    <row r="35" spans="1:11" ht="22.5" customHeight="1">
      <c r="A35" s="3"/>
      <c r="B35" s="36" t="s">
        <v>1</v>
      </c>
      <c r="C35" s="8"/>
      <c r="D35" s="8"/>
      <c r="E35" s="8"/>
      <c r="F35" s="8"/>
      <c r="G35" s="8"/>
      <c r="H35" s="8"/>
      <c r="I35" s="8"/>
      <c r="J35" s="8"/>
      <c r="K35" s="31" t="s">
        <v>14</v>
      </c>
    </row>
    <row r="36" spans="1:11" ht="11.25" customHeight="1">
      <c r="A36" s="3"/>
      <c r="B36" s="35">
        <v>2002</v>
      </c>
      <c r="C36" s="7">
        <v>16184</v>
      </c>
      <c r="D36" s="7">
        <v>42704</v>
      </c>
      <c r="E36" s="7">
        <v>3102</v>
      </c>
      <c r="F36" s="7">
        <v>4635</v>
      </c>
      <c r="G36" s="7">
        <v>4720</v>
      </c>
      <c r="H36" s="7">
        <v>2873</v>
      </c>
      <c r="I36" s="7">
        <v>639</v>
      </c>
      <c r="J36" s="7">
        <v>215</v>
      </c>
      <c r="K36" s="31">
        <v>2.6</v>
      </c>
    </row>
    <row r="37" spans="1:11" ht="11.25" customHeight="1">
      <c r="A37" s="3">
        <v>4</v>
      </c>
      <c r="B37" s="35">
        <v>2010</v>
      </c>
      <c r="C37" s="12">
        <v>15938</v>
      </c>
      <c r="D37" s="12">
        <v>39133</v>
      </c>
      <c r="E37" s="12">
        <v>3715</v>
      </c>
      <c r="F37" s="12">
        <v>5242</v>
      </c>
      <c r="G37" s="12">
        <v>4007</v>
      </c>
      <c r="H37" s="12">
        <v>2254</v>
      </c>
      <c r="I37" s="12">
        <v>526</v>
      </c>
      <c r="J37" s="12">
        <v>194</v>
      </c>
      <c r="K37" s="32">
        <v>2.5</v>
      </c>
    </row>
    <row r="38" spans="1:11" hidden="1">
      <c r="A38" s="3"/>
      <c r="B38" s="26" t="s">
        <v>0</v>
      </c>
      <c r="C38" s="26">
        <v>1</v>
      </c>
      <c r="D38" s="26">
        <v>2</v>
      </c>
      <c r="E38" s="26">
        <v>3</v>
      </c>
      <c r="F38" s="26">
        <v>4</v>
      </c>
      <c r="G38" s="26">
        <v>5</v>
      </c>
      <c r="H38" s="26">
        <v>6</v>
      </c>
      <c r="I38" s="26">
        <v>7</v>
      </c>
      <c r="J38" s="26">
        <v>8</v>
      </c>
      <c r="K38" s="25">
        <v>9</v>
      </c>
    </row>
    <row r="39" spans="1:11" ht="22.5">
      <c r="A39" s="3"/>
      <c r="B39" s="37" t="s">
        <v>20</v>
      </c>
      <c r="C39" s="8"/>
      <c r="D39" s="9"/>
      <c r="E39" s="9"/>
      <c r="F39" s="9"/>
      <c r="G39" s="9"/>
      <c r="H39" s="9"/>
      <c r="I39" s="9"/>
      <c r="J39" s="9"/>
      <c r="K39" s="9"/>
    </row>
    <row r="40" spans="1:11" ht="22.5" customHeight="1">
      <c r="A40" s="3"/>
      <c r="B40" s="36" t="s">
        <v>1</v>
      </c>
      <c r="C40" s="8"/>
      <c r="D40" s="8"/>
      <c r="E40" s="8"/>
      <c r="F40" s="8"/>
      <c r="G40" s="8"/>
      <c r="H40" s="8"/>
      <c r="I40" s="8"/>
      <c r="J40" s="8"/>
      <c r="K40" s="31" t="s">
        <v>14</v>
      </c>
    </row>
    <row r="41" spans="1:11" ht="11.25" customHeight="1">
      <c r="A41" s="3"/>
      <c r="B41" s="35">
        <v>2002</v>
      </c>
      <c r="C41" s="7">
        <v>18512</v>
      </c>
      <c r="D41" s="7">
        <v>51443</v>
      </c>
      <c r="E41" s="7">
        <v>3229</v>
      </c>
      <c r="F41" s="7">
        <v>5215</v>
      </c>
      <c r="G41" s="7">
        <v>4713</v>
      </c>
      <c r="H41" s="7">
        <v>3856</v>
      </c>
      <c r="I41" s="7">
        <v>1021</v>
      </c>
      <c r="J41" s="7">
        <v>478</v>
      </c>
      <c r="K41" s="31">
        <v>2.8</v>
      </c>
    </row>
    <row r="42" spans="1:11" ht="11.25" customHeight="1">
      <c r="A42" s="3">
        <v>4</v>
      </c>
      <c r="B42" s="35">
        <v>2010</v>
      </c>
      <c r="C42" s="12">
        <v>17315</v>
      </c>
      <c r="D42" s="12">
        <v>43992</v>
      </c>
      <c r="E42" s="12">
        <v>4131</v>
      </c>
      <c r="F42" s="12">
        <v>5288</v>
      </c>
      <c r="G42" s="12">
        <v>4039</v>
      </c>
      <c r="H42" s="12">
        <v>2704</v>
      </c>
      <c r="I42" s="12">
        <v>799</v>
      </c>
      <c r="J42" s="12">
        <v>354</v>
      </c>
      <c r="K42" s="32">
        <v>2.5</v>
      </c>
    </row>
    <row r="43" spans="1:11" hidden="1">
      <c r="A43" s="3"/>
      <c r="B43" s="26" t="s">
        <v>0</v>
      </c>
      <c r="C43" s="26">
        <v>1</v>
      </c>
      <c r="D43" s="26">
        <v>2</v>
      </c>
      <c r="E43" s="26">
        <v>3</v>
      </c>
      <c r="F43" s="26">
        <v>4</v>
      </c>
      <c r="G43" s="26">
        <v>5</v>
      </c>
      <c r="H43" s="26">
        <v>6</v>
      </c>
      <c r="I43" s="26">
        <v>7</v>
      </c>
      <c r="J43" s="26">
        <v>8</v>
      </c>
      <c r="K43" s="25">
        <v>9</v>
      </c>
    </row>
    <row r="44" spans="1:11" ht="33.75">
      <c r="A44" s="3"/>
      <c r="B44" s="37" t="s">
        <v>21</v>
      </c>
      <c r="C44" s="8"/>
      <c r="D44" s="9"/>
      <c r="E44" s="9"/>
      <c r="F44" s="9"/>
      <c r="G44" s="9"/>
      <c r="H44" s="9"/>
      <c r="I44" s="9"/>
      <c r="J44" s="9"/>
      <c r="K44" s="9"/>
    </row>
    <row r="45" spans="1:11" ht="22.5" customHeight="1">
      <c r="A45" s="3"/>
      <c r="B45" s="36" t="s">
        <v>1</v>
      </c>
      <c r="C45" s="8"/>
      <c r="D45" s="8"/>
      <c r="E45" s="8"/>
      <c r="F45" s="8"/>
      <c r="G45" s="8"/>
      <c r="H45" s="8"/>
      <c r="I45" s="8"/>
      <c r="J45" s="8"/>
      <c r="K45" s="31" t="s">
        <v>14</v>
      </c>
    </row>
    <row r="46" spans="1:11" ht="11.25" customHeight="1">
      <c r="A46" s="3"/>
      <c r="B46" s="35">
        <v>2002</v>
      </c>
      <c r="C46" s="7">
        <v>34404</v>
      </c>
      <c r="D46" s="7">
        <v>89607</v>
      </c>
      <c r="E46" s="7">
        <v>7379</v>
      </c>
      <c r="F46" s="7">
        <v>10204</v>
      </c>
      <c r="G46" s="7">
        <v>8944</v>
      </c>
      <c r="H46" s="7">
        <v>5572</v>
      </c>
      <c r="I46" s="7">
        <v>1615</v>
      </c>
      <c r="J46" s="7">
        <v>690</v>
      </c>
      <c r="K46" s="31">
        <v>2.6</v>
      </c>
    </row>
    <row r="47" spans="1:11" ht="11.25" customHeight="1">
      <c r="A47" s="3">
        <v>4</v>
      </c>
      <c r="B47" s="35">
        <v>2010</v>
      </c>
      <c r="C47" s="12">
        <v>33838</v>
      </c>
      <c r="D47" s="12">
        <v>82617</v>
      </c>
      <c r="E47" s="12">
        <v>8978</v>
      </c>
      <c r="F47" s="12">
        <v>10457</v>
      </c>
      <c r="G47" s="12">
        <v>7930</v>
      </c>
      <c r="H47" s="12">
        <v>4563</v>
      </c>
      <c r="I47" s="12">
        <v>1298</v>
      </c>
      <c r="J47" s="12">
        <v>612</v>
      </c>
      <c r="K47" s="32">
        <v>2.4</v>
      </c>
    </row>
    <row r="48" spans="1:11" hidden="1">
      <c r="A48" s="3"/>
      <c r="B48" s="26" t="s">
        <v>0</v>
      </c>
      <c r="C48" s="26">
        <v>1</v>
      </c>
      <c r="D48" s="26">
        <v>2</v>
      </c>
      <c r="E48" s="26">
        <v>3</v>
      </c>
      <c r="F48" s="26">
        <v>4</v>
      </c>
      <c r="G48" s="26">
        <v>5</v>
      </c>
      <c r="H48" s="26">
        <v>6</v>
      </c>
      <c r="I48" s="26">
        <v>7</v>
      </c>
      <c r="J48" s="26">
        <v>8</v>
      </c>
      <c r="K48" s="25">
        <v>9</v>
      </c>
    </row>
    <row r="49" spans="1:11" ht="22.5">
      <c r="A49" s="3"/>
      <c r="B49" s="37" t="s">
        <v>22</v>
      </c>
      <c r="C49" s="8"/>
      <c r="D49" s="9"/>
      <c r="E49" s="9"/>
      <c r="F49" s="9"/>
      <c r="G49" s="9"/>
      <c r="H49" s="9"/>
      <c r="I49" s="9"/>
      <c r="J49" s="9"/>
      <c r="K49" s="9"/>
    </row>
    <row r="50" spans="1:11" ht="22.5" customHeight="1">
      <c r="A50" s="3"/>
      <c r="B50" s="36" t="s">
        <v>1</v>
      </c>
      <c r="C50" s="8"/>
      <c r="D50" s="8"/>
      <c r="E50" s="8"/>
      <c r="F50" s="8"/>
      <c r="G50" s="8"/>
      <c r="H50" s="8"/>
      <c r="I50" s="8"/>
      <c r="J50" s="8"/>
      <c r="K50" s="31" t="s">
        <v>14</v>
      </c>
    </row>
    <row r="51" spans="1:11" ht="11.25" customHeight="1">
      <c r="A51" s="3"/>
      <c r="B51" s="35">
        <v>2002</v>
      </c>
      <c r="C51" s="7">
        <v>35999</v>
      </c>
      <c r="D51" s="7">
        <v>98756</v>
      </c>
      <c r="E51" s="7">
        <v>6432</v>
      </c>
      <c r="F51" s="7">
        <v>9805</v>
      </c>
      <c r="G51" s="7">
        <v>10303</v>
      </c>
      <c r="H51" s="7">
        <v>6696</v>
      </c>
      <c r="I51" s="7">
        <v>1960</v>
      </c>
      <c r="J51" s="7">
        <v>803</v>
      </c>
      <c r="K51" s="31">
        <v>2.7</v>
      </c>
    </row>
    <row r="52" spans="1:11" ht="11.25" customHeight="1">
      <c r="A52" s="3">
        <v>4</v>
      </c>
      <c r="B52" s="35">
        <v>2010</v>
      </c>
      <c r="C52" s="12">
        <v>34885</v>
      </c>
      <c r="D52" s="12">
        <v>86265</v>
      </c>
      <c r="E52" s="12">
        <v>8377</v>
      </c>
      <c r="F52" s="12">
        <v>11140</v>
      </c>
      <c r="G52" s="12">
        <v>8594</v>
      </c>
      <c r="H52" s="12">
        <v>4890</v>
      </c>
      <c r="I52" s="12">
        <v>1324</v>
      </c>
      <c r="J52" s="12">
        <v>560</v>
      </c>
      <c r="K52" s="32">
        <v>2.5</v>
      </c>
    </row>
    <row r="53" spans="1:11" hidden="1">
      <c r="A53" s="3"/>
      <c r="B53" s="26" t="s">
        <v>0</v>
      </c>
      <c r="C53" s="26">
        <v>1</v>
      </c>
      <c r="D53" s="26">
        <v>2</v>
      </c>
      <c r="E53" s="26">
        <v>3</v>
      </c>
      <c r="F53" s="26">
        <v>4</v>
      </c>
      <c r="G53" s="26">
        <v>5</v>
      </c>
      <c r="H53" s="26">
        <v>6</v>
      </c>
      <c r="I53" s="26">
        <v>7</v>
      </c>
      <c r="J53" s="26">
        <v>8</v>
      </c>
      <c r="K53" s="25">
        <v>9</v>
      </c>
    </row>
    <row r="54" spans="1:11" ht="22.5">
      <c r="A54" s="3"/>
      <c r="B54" s="37" t="s">
        <v>23</v>
      </c>
      <c r="C54" s="8"/>
      <c r="D54" s="9"/>
      <c r="E54" s="9"/>
      <c r="F54" s="9"/>
      <c r="G54" s="9"/>
      <c r="H54" s="9"/>
      <c r="I54" s="9"/>
      <c r="J54" s="9"/>
      <c r="K54" s="9"/>
    </row>
    <row r="55" spans="1:11" ht="22.5" customHeight="1">
      <c r="A55" s="3"/>
      <c r="B55" s="36" t="s">
        <v>1</v>
      </c>
      <c r="C55" s="8"/>
      <c r="D55" s="8"/>
      <c r="E55" s="8"/>
      <c r="F55" s="8"/>
      <c r="G55" s="8"/>
      <c r="H55" s="8"/>
      <c r="I55" s="8"/>
      <c r="J55" s="8"/>
      <c r="K55" s="31" t="s">
        <v>14</v>
      </c>
    </row>
    <row r="56" spans="1:11" ht="11.25" customHeight="1">
      <c r="A56" s="3"/>
      <c r="B56" s="35">
        <v>2002</v>
      </c>
      <c r="C56" s="7">
        <v>22714</v>
      </c>
      <c r="D56" s="7">
        <v>59120</v>
      </c>
      <c r="E56" s="7">
        <v>5139</v>
      </c>
      <c r="F56" s="7">
        <v>6768</v>
      </c>
      <c r="G56" s="7">
        <v>5441</v>
      </c>
      <c r="H56" s="7">
        <v>3639</v>
      </c>
      <c r="I56" s="7">
        <v>1163</v>
      </c>
      <c r="J56" s="7">
        <v>564</v>
      </c>
      <c r="K56" s="31">
        <v>2.6</v>
      </c>
    </row>
    <row r="57" spans="1:11" ht="11.25" customHeight="1">
      <c r="A57" s="3">
        <v>4</v>
      </c>
      <c r="B57" s="35">
        <v>2010</v>
      </c>
      <c r="C57" s="12">
        <v>20962</v>
      </c>
      <c r="D57" s="12">
        <v>52127</v>
      </c>
      <c r="E57" s="12">
        <v>5625</v>
      </c>
      <c r="F57" s="12">
        <v>6261</v>
      </c>
      <c r="G57" s="12">
        <v>4702</v>
      </c>
      <c r="H57" s="12">
        <v>2987</v>
      </c>
      <c r="I57" s="12">
        <v>907</v>
      </c>
      <c r="J57" s="12">
        <v>480</v>
      </c>
      <c r="K57" s="32">
        <v>2.5</v>
      </c>
    </row>
    <row r="58" spans="1:11" hidden="1">
      <c r="A58" s="3"/>
      <c r="B58" s="26" t="s">
        <v>0</v>
      </c>
      <c r="C58" s="26">
        <v>1</v>
      </c>
      <c r="D58" s="26">
        <v>2</v>
      </c>
      <c r="E58" s="26">
        <v>3</v>
      </c>
      <c r="F58" s="26">
        <v>4</v>
      </c>
      <c r="G58" s="26">
        <v>5</v>
      </c>
      <c r="H58" s="26">
        <v>6</v>
      </c>
      <c r="I58" s="26">
        <v>7</v>
      </c>
      <c r="J58" s="26">
        <v>8</v>
      </c>
      <c r="K58" s="25">
        <v>9</v>
      </c>
    </row>
    <row r="59" spans="1:11" ht="22.5">
      <c r="A59" s="3"/>
      <c r="B59" s="37" t="s">
        <v>24</v>
      </c>
      <c r="C59" s="8"/>
      <c r="D59" s="9"/>
      <c r="E59" s="9"/>
      <c r="F59" s="9"/>
      <c r="G59" s="9"/>
      <c r="H59" s="9"/>
      <c r="I59" s="9"/>
      <c r="J59" s="9"/>
      <c r="K59" s="9"/>
    </row>
    <row r="60" spans="1:11" ht="22.5" customHeight="1">
      <c r="A60" s="3"/>
      <c r="B60" s="36" t="s">
        <v>1</v>
      </c>
      <c r="C60" s="8"/>
      <c r="D60" s="8"/>
      <c r="E60" s="8"/>
      <c r="F60" s="8"/>
      <c r="G60" s="8"/>
      <c r="H60" s="8"/>
      <c r="I60" s="8"/>
      <c r="J60" s="8"/>
      <c r="K60" s="31" t="s">
        <v>14</v>
      </c>
    </row>
    <row r="61" spans="1:11" ht="11.25" customHeight="1">
      <c r="A61" s="3"/>
      <c r="B61" s="35">
        <v>2002</v>
      </c>
      <c r="C61" s="7">
        <v>6040</v>
      </c>
      <c r="D61" s="7">
        <v>15490</v>
      </c>
      <c r="E61" s="7">
        <v>1442</v>
      </c>
      <c r="F61" s="7">
        <v>1817</v>
      </c>
      <c r="G61" s="7">
        <v>1406</v>
      </c>
      <c r="H61" s="7">
        <v>920</v>
      </c>
      <c r="I61" s="7">
        <v>302</v>
      </c>
      <c r="J61" s="7">
        <v>153</v>
      </c>
      <c r="K61" s="31">
        <v>2.6</v>
      </c>
    </row>
    <row r="62" spans="1:11" ht="11.25" customHeight="1">
      <c r="A62" s="3">
        <v>4</v>
      </c>
      <c r="B62" s="35">
        <v>2010</v>
      </c>
      <c r="C62" s="12">
        <v>5662</v>
      </c>
      <c r="D62" s="12">
        <v>13650</v>
      </c>
      <c r="E62" s="12">
        <v>1603</v>
      </c>
      <c r="F62" s="12">
        <v>1798</v>
      </c>
      <c r="G62" s="12">
        <v>1148</v>
      </c>
      <c r="H62" s="12">
        <v>752</v>
      </c>
      <c r="I62" s="12">
        <v>245</v>
      </c>
      <c r="J62" s="12">
        <v>116</v>
      </c>
      <c r="K62" s="32">
        <v>2.4</v>
      </c>
    </row>
    <row r="63" spans="1:11" hidden="1">
      <c r="A63" s="3"/>
      <c r="B63" s="26" t="s">
        <v>0</v>
      </c>
      <c r="C63" s="26">
        <v>1</v>
      </c>
      <c r="D63" s="26">
        <v>2</v>
      </c>
      <c r="E63" s="26">
        <v>3</v>
      </c>
      <c r="F63" s="26">
        <v>4</v>
      </c>
      <c r="G63" s="26">
        <v>5</v>
      </c>
      <c r="H63" s="26">
        <v>6</v>
      </c>
      <c r="I63" s="26">
        <v>7</v>
      </c>
      <c r="J63" s="26">
        <v>8</v>
      </c>
      <c r="K63" s="25">
        <v>9</v>
      </c>
    </row>
    <row r="64" spans="1:11" ht="33.75">
      <c r="A64" s="3"/>
      <c r="B64" s="37" t="s">
        <v>52</v>
      </c>
      <c r="C64" s="8"/>
      <c r="D64" s="9"/>
      <c r="E64" s="9"/>
      <c r="F64" s="9"/>
      <c r="G64" s="9"/>
      <c r="H64" s="9"/>
      <c r="I64" s="9"/>
      <c r="J64" s="9"/>
      <c r="K64" s="9"/>
    </row>
    <row r="65" spans="1:11" ht="11.25" customHeight="1">
      <c r="A65" s="3"/>
      <c r="B65" s="35">
        <v>2002</v>
      </c>
      <c r="C65" s="7">
        <v>96330</v>
      </c>
      <c r="D65" s="7">
        <v>254824</v>
      </c>
      <c r="E65" s="7">
        <v>20057</v>
      </c>
      <c r="F65" s="7">
        <v>27725</v>
      </c>
      <c r="G65" s="7">
        <v>25039</v>
      </c>
      <c r="H65" s="7">
        <v>16574</v>
      </c>
      <c r="I65" s="7">
        <v>4801</v>
      </c>
      <c r="J65" s="7">
        <v>2134</v>
      </c>
      <c r="K65" s="31"/>
    </row>
    <row r="66" spans="1:11" ht="11.25" customHeight="1">
      <c r="A66" s="3">
        <v>2</v>
      </c>
      <c r="B66" s="35">
        <v>2010</v>
      </c>
      <c r="C66" s="12">
        <v>96027</v>
      </c>
      <c r="D66" s="12">
        <v>238192</v>
      </c>
      <c r="E66" s="12">
        <v>23979</v>
      </c>
      <c r="F66" s="12">
        <v>29487</v>
      </c>
      <c r="G66" s="12">
        <v>23333</v>
      </c>
      <c r="H66" s="12">
        <v>13639</v>
      </c>
      <c r="I66" s="12">
        <v>3827</v>
      </c>
      <c r="J66" s="12">
        <v>1762</v>
      </c>
      <c r="K66" s="32">
        <v>2.5</v>
      </c>
    </row>
    <row r="67" spans="1:11" ht="22.5" customHeight="1">
      <c r="A67" s="3"/>
      <c r="B67" s="36" t="s">
        <v>1</v>
      </c>
      <c r="C67" s="8"/>
      <c r="D67" s="8"/>
      <c r="E67" s="8"/>
      <c r="F67" s="8"/>
      <c r="G67" s="8"/>
      <c r="H67" s="8"/>
      <c r="I67" s="8"/>
      <c r="J67" s="8"/>
      <c r="K67" s="31" t="s">
        <v>14</v>
      </c>
    </row>
    <row r="68" spans="1:11" ht="11.25" customHeight="1">
      <c r="A68" s="3"/>
      <c r="B68" s="35">
        <v>2002</v>
      </c>
      <c r="C68" s="7">
        <v>95282</v>
      </c>
      <c r="D68" s="7">
        <v>251843</v>
      </c>
      <c r="E68" s="7">
        <v>19808</v>
      </c>
      <c r="F68" s="7">
        <v>27440</v>
      </c>
      <c r="G68" s="7">
        <v>24846</v>
      </c>
      <c r="H68" s="7">
        <v>16410</v>
      </c>
      <c r="I68" s="7">
        <v>4714</v>
      </c>
      <c r="J68" s="7">
        <v>2064</v>
      </c>
      <c r="K68" s="31">
        <v>2.6</v>
      </c>
    </row>
    <row r="69" spans="1:11" ht="11.25" customHeight="1">
      <c r="A69" s="3">
        <v>4</v>
      </c>
      <c r="B69" s="35">
        <v>2010</v>
      </c>
      <c r="C69" s="12">
        <v>94831</v>
      </c>
      <c r="D69" s="12">
        <v>235010</v>
      </c>
      <c r="E69" s="12">
        <v>23656</v>
      </c>
      <c r="F69" s="12">
        <v>29137</v>
      </c>
      <c r="G69" s="12">
        <v>23124</v>
      </c>
      <c r="H69" s="12">
        <v>13471</v>
      </c>
      <c r="I69" s="12">
        <v>3756</v>
      </c>
      <c r="J69" s="12">
        <v>1687</v>
      </c>
      <c r="K69" s="32">
        <v>2.5</v>
      </c>
    </row>
    <row r="70" spans="1:11" ht="22.5" customHeight="1">
      <c r="A70" s="3"/>
      <c r="B70" s="36" t="s">
        <v>12</v>
      </c>
      <c r="C70" s="8"/>
      <c r="D70" s="8"/>
      <c r="E70" s="8"/>
      <c r="F70" s="8"/>
      <c r="G70" s="8"/>
      <c r="H70" s="8"/>
      <c r="I70" s="8"/>
      <c r="J70" s="8"/>
      <c r="K70" s="31" t="s">
        <v>14</v>
      </c>
    </row>
    <row r="71" spans="1:11" ht="11.25" customHeight="1">
      <c r="A71" s="3"/>
      <c r="B71" s="35">
        <v>2002</v>
      </c>
      <c r="C71" s="7">
        <v>1048</v>
      </c>
      <c r="D71" s="7">
        <v>2981</v>
      </c>
      <c r="E71" s="7">
        <v>249</v>
      </c>
      <c r="F71" s="7">
        <v>285</v>
      </c>
      <c r="G71" s="7">
        <v>193</v>
      </c>
      <c r="H71" s="7">
        <v>164</v>
      </c>
      <c r="I71" s="7">
        <v>87</v>
      </c>
      <c r="J71" s="7">
        <v>70</v>
      </c>
      <c r="K71" s="31">
        <v>2.8</v>
      </c>
    </row>
    <row r="72" spans="1:11" ht="11.25" customHeight="1">
      <c r="A72" s="3">
        <v>6</v>
      </c>
      <c r="B72" s="35">
        <v>2010</v>
      </c>
      <c r="C72" s="12">
        <v>1196</v>
      </c>
      <c r="D72" s="12">
        <v>3182</v>
      </c>
      <c r="E72" s="12">
        <v>323</v>
      </c>
      <c r="F72" s="12">
        <v>350</v>
      </c>
      <c r="G72" s="12">
        <v>209</v>
      </c>
      <c r="H72" s="12">
        <v>168</v>
      </c>
      <c r="I72" s="12">
        <v>71</v>
      </c>
      <c r="J72" s="12">
        <v>75</v>
      </c>
      <c r="K72" s="32">
        <v>2.7</v>
      </c>
    </row>
    <row r="73" spans="1:11" hidden="1">
      <c r="A73" s="3"/>
      <c r="B73" s="26" t="s">
        <v>0</v>
      </c>
      <c r="C73" s="26">
        <v>1</v>
      </c>
      <c r="D73" s="26">
        <v>2</v>
      </c>
      <c r="E73" s="26">
        <v>3</v>
      </c>
      <c r="F73" s="26">
        <v>4</v>
      </c>
      <c r="G73" s="26">
        <v>5</v>
      </c>
      <c r="H73" s="26">
        <v>6</v>
      </c>
      <c r="I73" s="26">
        <v>7</v>
      </c>
      <c r="J73" s="26">
        <v>8</v>
      </c>
      <c r="K73" s="25">
        <v>9</v>
      </c>
    </row>
    <row r="74" spans="1:11" ht="33.75">
      <c r="A74" s="3"/>
      <c r="B74" s="37" t="s">
        <v>25</v>
      </c>
      <c r="C74" s="8"/>
      <c r="D74" s="9"/>
      <c r="E74" s="9"/>
      <c r="F74" s="13"/>
      <c r="G74" s="9"/>
      <c r="H74" s="9"/>
      <c r="I74" s="13"/>
      <c r="J74" s="9"/>
      <c r="K74" s="9"/>
    </row>
    <row r="75" spans="1:11" ht="11.25" customHeight="1">
      <c r="A75" s="3"/>
      <c r="B75" s="38">
        <v>2002</v>
      </c>
      <c r="C75" s="14">
        <v>3401</v>
      </c>
      <c r="D75" s="14">
        <v>9946</v>
      </c>
      <c r="E75" s="14">
        <v>593</v>
      </c>
      <c r="F75" s="14">
        <v>907</v>
      </c>
      <c r="G75" s="14">
        <v>769</v>
      </c>
      <c r="H75" s="14">
        <v>680</v>
      </c>
      <c r="I75" s="14">
        <v>285</v>
      </c>
      <c r="J75" s="14">
        <v>167</v>
      </c>
      <c r="K75" s="15">
        <v>2.9</v>
      </c>
    </row>
    <row r="76" spans="1:11" ht="11.25" customHeight="1">
      <c r="A76" s="3">
        <v>2</v>
      </c>
      <c r="B76" s="38">
        <v>2010</v>
      </c>
      <c r="C76" s="12">
        <v>3133</v>
      </c>
      <c r="D76" s="12">
        <v>9155</v>
      </c>
      <c r="E76" s="12">
        <v>591</v>
      </c>
      <c r="F76" s="12">
        <v>856</v>
      </c>
      <c r="G76" s="12">
        <v>650</v>
      </c>
      <c r="H76" s="12">
        <v>583</v>
      </c>
      <c r="I76" s="12">
        <v>282</v>
      </c>
      <c r="J76" s="12">
        <v>171</v>
      </c>
      <c r="K76" s="32">
        <v>2.9</v>
      </c>
    </row>
    <row r="77" spans="1:11" ht="22.5" customHeight="1">
      <c r="A77" s="3"/>
      <c r="B77" s="39" t="s">
        <v>1</v>
      </c>
      <c r="C77" s="8"/>
      <c r="D77" s="8"/>
      <c r="E77" s="8"/>
      <c r="F77" s="8"/>
      <c r="G77" s="8"/>
      <c r="H77" s="8"/>
      <c r="I77" s="8"/>
      <c r="J77" s="8"/>
      <c r="K77" s="40" t="s">
        <v>14</v>
      </c>
    </row>
    <row r="78" spans="1:11" ht="11.25" customHeight="1">
      <c r="A78" s="3"/>
      <c r="B78" s="38">
        <v>2002</v>
      </c>
      <c r="C78" s="14">
        <v>1501</v>
      </c>
      <c r="D78" s="14">
        <v>4280</v>
      </c>
      <c r="E78" s="14">
        <v>247</v>
      </c>
      <c r="F78" s="14">
        <v>417</v>
      </c>
      <c r="G78" s="14">
        <v>379</v>
      </c>
      <c r="H78" s="14">
        <v>303</v>
      </c>
      <c r="I78" s="14">
        <v>109</v>
      </c>
      <c r="J78" s="14">
        <v>46</v>
      </c>
      <c r="K78" s="41">
        <v>2.9</v>
      </c>
    </row>
    <row r="79" spans="1:11" ht="11.25" customHeight="1">
      <c r="A79" s="3">
        <v>4</v>
      </c>
      <c r="B79" s="38">
        <v>2010</v>
      </c>
      <c r="C79" s="12">
        <v>1467</v>
      </c>
      <c r="D79" s="12">
        <v>4070</v>
      </c>
      <c r="E79" s="12">
        <v>278</v>
      </c>
      <c r="F79" s="12">
        <v>446</v>
      </c>
      <c r="G79" s="12">
        <v>336</v>
      </c>
      <c r="H79" s="12">
        <v>247</v>
      </c>
      <c r="I79" s="12">
        <v>109</v>
      </c>
      <c r="J79" s="12">
        <v>51</v>
      </c>
      <c r="K79" s="42">
        <v>2.8</v>
      </c>
    </row>
    <row r="80" spans="1:11" ht="22.5" customHeight="1">
      <c r="A80" s="3"/>
      <c r="B80" s="39" t="s">
        <v>12</v>
      </c>
      <c r="C80" s="8"/>
      <c r="D80" s="8"/>
      <c r="E80" s="8"/>
      <c r="F80" s="8"/>
      <c r="G80" s="8"/>
      <c r="H80" s="8"/>
      <c r="I80" s="8"/>
      <c r="J80" s="8"/>
      <c r="K80" s="40" t="s">
        <v>14</v>
      </c>
    </row>
    <row r="81" spans="1:17" ht="11.25" customHeight="1">
      <c r="A81" s="3"/>
      <c r="B81" s="38">
        <v>2002</v>
      </c>
      <c r="C81" s="14">
        <v>1900</v>
      </c>
      <c r="D81" s="14">
        <v>5666</v>
      </c>
      <c r="E81" s="14">
        <v>346</v>
      </c>
      <c r="F81" s="14">
        <v>490</v>
      </c>
      <c r="G81" s="14">
        <v>390</v>
      </c>
      <c r="H81" s="14">
        <v>377</v>
      </c>
      <c r="I81" s="14">
        <v>176</v>
      </c>
      <c r="J81" s="14">
        <v>121</v>
      </c>
      <c r="K81" s="41">
        <v>3</v>
      </c>
    </row>
    <row r="82" spans="1:17" ht="11.25" customHeight="1">
      <c r="A82" s="3">
        <v>6</v>
      </c>
      <c r="B82" s="38">
        <v>2010</v>
      </c>
      <c r="C82" s="12">
        <v>1666</v>
      </c>
      <c r="D82" s="12">
        <v>5085</v>
      </c>
      <c r="E82" s="12">
        <v>313</v>
      </c>
      <c r="F82" s="12">
        <v>410</v>
      </c>
      <c r="G82" s="12">
        <v>314</v>
      </c>
      <c r="H82" s="12">
        <v>336</v>
      </c>
      <c r="I82" s="12">
        <v>173</v>
      </c>
      <c r="J82" s="12">
        <v>120</v>
      </c>
      <c r="K82" s="42">
        <v>3.1</v>
      </c>
    </row>
    <row r="83" spans="1:17" hidden="1">
      <c r="A83" s="3"/>
      <c r="B83" s="26" t="s">
        <v>0</v>
      </c>
      <c r="C83" s="25">
        <v>1</v>
      </c>
      <c r="D83" s="26">
        <v>2</v>
      </c>
      <c r="E83" s="25">
        <v>3</v>
      </c>
      <c r="F83" s="25">
        <v>4</v>
      </c>
      <c r="G83" s="26">
        <v>5</v>
      </c>
      <c r="H83" s="26">
        <v>6</v>
      </c>
      <c r="I83" s="26">
        <v>7</v>
      </c>
      <c r="J83" s="26">
        <v>8</v>
      </c>
      <c r="K83" s="25">
        <v>9</v>
      </c>
    </row>
    <row r="84" spans="1:17" ht="22.5">
      <c r="A84" s="3"/>
      <c r="B84" s="43" t="s">
        <v>59</v>
      </c>
      <c r="C84" s="28"/>
      <c r="D84" s="29"/>
      <c r="E84" s="29"/>
      <c r="F84" s="29"/>
      <c r="G84" s="29"/>
      <c r="H84" s="29"/>
      <c r="I84" s="29"/>
      <c r="J84" s="29"/>
      <c r="K84" s="9"/>
      <c r="M84" s="2"/>
      <c r="N84" s="2"/>
      <c r="O84" s="2"/>
      <c r="P84" s="2"/>
      <c r="Q84" s="2"/>
    </row>
    <row r="85" spans="1:17" ht="11.25" customHeight="1">
      <c r="A85" s="3"/>
      <c r="B85" s="35">
        <v>2002</v>
      </c>
      <c r="C85" s="7">
        <f>6205+4171</f>
        <v>10376</v>
      </c>
      <c r="D85" s="7">
        <f>10719+16430</f>
        <v>27149</v>
      </c>
      <c r="E85" s="7">
        <f>994+1299</f>
        <v>2293</v>
      </c>
      <c r="F85" s="7">
        <f>1734+1190</f>
        <v>2924</v>
      </c>
      <c r="G85" s="7">
        <f>1039+1682</f>
        <v>2721</v>
      </c>
      <c r="H85" s="7">
        <f>1056+642</f>
        <v>1698</v>
      </c>
      <c r="I85" s="7">
        <f>215+292</f>
        <v>507</v>
      </c>
      <c r="J85" s="7">
        <v>233</v>
      </c>
      <c r="K85" s="31">
        <v>2.6</v>
      </c>
    </row>
    <row r="86" spans="1:17" ht="11.25" customHeight="1">
      <c r="A86" s="3">
        <v>2</v>
      </c>
      <c r="B86" s="35">
        <v>2010</v>
      </c>
      <c r="C86" s="12">
        <v>9536</v>
      </c>
      <c r="D86" s="12">
        <v>23081</v>
      </c>
      <c r="E86" s="12">
        <v>2628</v>
      </c>
      <c r="F86" s="12">
        <v>2962</v>
      </c>
      <c r="G86" s="12">
        <v>2141</v>
      </c>
      <c r="H86" s="12">
        <v>1255</v>
      </c>
      <c r="I86" s="12">
        <v>364</v>
      </c>
      <c r="J86" s="12">
        <v>186</v>
      </c>
      <c r="K86" s="32">
        <v>2.4</v>
      </c>
    </row>
    <row r="87" spans="1:17" ht="22.5" customHeight="1">
      <c r="A87" s="3"/>
      <c r="B87" s="36" t="s">
        <v>1</v>
      </c>
      <c r="C87" s="8"/>
      <c r="D87" s="8"/>
      <c r="E87" s="8"/>
      <c r="F87" s="8"/>
      <c r="G87" s="8"/>
      <c r="H87" s="8"/>
      <c r="I87" s="8"/>
      <c r="J87" s="8"/>
      <c r="K87" s="31" t="s">
        <v>14</v>
      </c>
    </row>
    <row r="88" spans="1:17" ht="11.25" customHeight="1">
      <c r="A88" s="3"/>
      <c r="B88" s="35">
        <v>2002</v>
      </c>
      <c r="C88" s="7">
        <f>3080+6205</f>
        <v>9285</v>
      </c>
      <c r="D88" s="7">
        <f>7907+16430</f>
        <v>24337</v>
      </c>
      <c r="E88" s="7">
        <f>1299+702</f>
        <v>2001</v>
      </c>
      <c r="F88" s="7">
        <f>1734+896</f>
        <v>2630</v>
      </c>
      <c r="G88" s="7">
        <f>1682+788</f>
        <v>2470</v>
      </c>
      <c r="H88" s="7">
        <f>491+1056</f>
        <v>1547</v>
      </c>
      <c r="I88" s="7">
        <f>292+145</f>
        <v>437</v>
      </c>
      <c r="J88" s="7">
        <f>58+142</f>
        <v>200</v>
      </c>
      <c r="K88" s="31">
        <v>2.6</v>
      </c>
    </row>
    <row r="89" spans="1:17" ht="11.25" customHeight="1">
      <c r="A89" s="3">
        <v>4</v>
      </c>
      <c r="B89" s="35">
        <v>2010</v>
      </c>
      <c r="C89" s="12">
        <v>8824</v>
      </c>
      <c r="D89" s="12">
        <v>21436</v>
      </c>
      <c r="E89" s="12">
        <v>2396</v>
      </c>
      <c r="F89" s="12">
        <v>2741</v>
      </c>
      <c r="G89" s="12">
        <v>2002</v>
      </c>
      <c r="H89" s="12">
        <v>1180</v>
      </c>
      <c r="I89" s="12">
        <v>336</v>
      </c>
      <c r="J89" s="12">
        <v>169</v>
      </c>
      <c r="K89" s="32">
        <v>2.4</v>
      </c>
    </row>
    <row r="90" spans="1:17" ht="22.5" customHeight="1">
      <c r="A90" s="3"/>
      <c r="B90" s="36" t="s">
        <v>12</v>
      </c>
      <c r="C90" s="8"/>
      <c r="D90" s="8"/>
      <c r="E90" s="8"/>
      <c r="F90" s="8"/>
      <c r="G90" s="8"/>
      <c r="H90" s="8"/>
      <c r="I90" s="8"/>
      <c r="J90" s="8"/>
      <c r="K90" s="31" t="s">
        <v>14</v>
      </c>
    </row>
    <row r="91" spans="1:17" ht="11.25" customHeight="1">
      <c r="A91" s="3"/>
      <c r="B91" s="35">
        <v>2002</v>
      </c>
      <c r="C91" s="7">
        <v>1091</v>
      </c>
      <c r="D91" s="7">
        <v>2812</v>
      </c>
      <c r="E91" s="7">
        <v>292</v>
      </c>
      <c r="F91" s="7">
        <v>294</v>
      </c>
      <c r="G91" s="7">
        <v>251</v>
      </c>
      <c r="H91" s="7">
        <v>151</v>
      </c>
      <c r="I91" s="7">
        <v>70</v>
      </c>
      <c r="J91" s="7">
        <v>33</v>
      </c>
      <c r="K91" s="31">
        <v>2.6</v>
      </c>
    </row>
    <row r="92" spans="1:17" ht="11.25" customHeight="1">
      <c r="A92" s="3">
        <v>6</v>
      </c>
      <c r="B92" s="35">
        <v>2010</v>
      </c>
      <c r="C92" s="12">
        <v>712</v>
      </c>
      <c r="D92" s="12">
        <v>1645</v>
      </c>
      <c r="E92" s="12">
        <v>232</v>
      </c>
      <c r="F92" s="12">
        <v>221</v>
      </c>
      <c r="G92" s="12">
        <v>139</v>
      </c>
      <c r="H92" s="12">
        <v>75</v>
      </c>
      <c r="I92" s="12">
        <v>28</v>
      </c>
      <c r="J92" s="12">
        <v>17</v>
      </c>
      <c r="K92" s="32">
        <v>2.2999999999999998</v>
      </c>
    </row>
    <row r="93" spans="1:17" hidden="1">
      <c r="A93" s="3"/>
      <c r="B93" s="26" t="s">
        <v>0</v>
      </c>
      <c r="C93" s="26">
        <v>1</v>
      </c>
      <c r="D93" s="26">
        <v>2</v>
      </c>
      <c r="E93" s="26">
        <v>3</v>
      </c>
      <c r="F93" s="26">
        <v>4</v>
      </c>
      <c r="G93" s="26">
        <v>5</v>
      </c>
      <c r="H93" s="26">
        <v>6</v>
      </c>
      <c r="I93" s="26">
        <v>7</v>
      </c>
      <c r="J93" s="26">
        <v>8</v>
      </c>
      <c r="K93" s="25">
        <v>9</v>
      </c>
    </row>
    <row r="94" spans="1:17" ht="33.75">
      <c r="A94" s="3"/>
      <c r="B94" s="37" t="s">
        <v>26</v>
      </c>
      <c r="C94" s="8"/>
      <c r="D94" s="9"/>
      <c r="E94" s="9"/>
      <c r="F94" s="9"/>
      <c r="G94" s="9"/>
      <c r="H94" s="9"/>
      <c r="I94" s="9"/>
      <c r="J94" s="9"/>
      <c r="K94" s="9"/>
    </row>
    <row r="95" spans="1:17" ht="11.25" customHeight="1">
      <c r="A95" s="3"/>
      <c r="B95" s="38">
        <v>2002</v>
      </c>
      <c r="C95" s="14">
        <v>23458</v>
      </c>
      <c r="D95" s="14">
        <v>63428</v>
      </c>
      <c r="E95" s="14">
        <v>4648</v>
      </c>
      <c r="F95" s="14">
        <v>7106</v>
      </c>
      <c r="G95" s="14">
        <v>5473</v>
      </c>
      <c r="H95" s="14">
        <v>4087</v>
      </c>
      <c r="I95" s="14">
        <v>1442</v>
      </c>
      <c r="J95" s="14">
        <v>702</v>
      </c>
      <c r="K95" s="41">
        <v>2.7</v>
      </c>
    </row>
    <row r="96" spans="1:17" ht="11.25" customHeight="1">
      <c r="A96" s="3">
        <v>2</v>
      </c>
      <c r="B96" s="38">
        <v>2010</v>
      </c>
      <c r="C96" s="12">
        <v>21423</v>
      </c>
      <c r="D96" s="12">
        <v>55128</v>
      </c>
      <c r="E96" s="12">
        <v>5162</v>
      </c>
      <c r="F96" s="12">
        <v>6697</v>
      </c>
      <c r="G96" s="12">
        <v>4639</v>
      </c>
      <c r="H96" s="12">
        <v>3105</v>
      </c>
      <c r="I96" s="12">
        <v>1145</v>
      </c>
      <c r="J96" s="12">
        <v>675</v>
      </c>
      <c r="K96" s="42">
        <v>2.6</v>
      </c>
    </row>
    <row r="97" spans="1:11" ht="22.5" customHeight="1">
      <c r="A97" s="3"/>
      <c r="B97" s="39" t="s">
        <v>1</v>
      </c>
      <c r="C97" s="8"/>
      <c r="D97" s="8"/>
      <c r="E97" s="8"/>
      <c r="F97" s="8"/>
      <c r="G97" s="8"/>
      <c r="H97" s="8"/>
      <c r="I97" s="8"/>
      <c r="J97" s="8"/>
      <c r="K97" s="40" t="s">
        <v>14</v>
      </c>
    </row>
    <row r="98" spans="1:11" ht="11.25" customHeight="1">
      <c r="A98" s="3"/>
      <c r="B98" s="38">
        <v>2002</v>
      </c>
      <c r="C98" s="14">
        <v>8830</v>
      </c>
      <c r="D98" s="14">
        <v>23129</v>
      </c>
      <c r="E98" s="14">
        <v>1866</v>
      </c>
      <c r="F98" s="14">
        <v>2589</v>
      </c>
      <c r="G98" s="14">
        <v>2234</v>
      </c>
      <c r="H98" s="14">
        <v>1566</v>
      </c>
      <c r="I98" s="14">
        <v>409</v>
      </c>
      <c r="J98" s="14">
        <v>166</v>
      </c>
      <c r="K98" s="41">
        <v>2.6</v>
      </c>
    </row>
    <row r="99" spans="1:11" ht="11.25" customHeight="1">
      <c r="A99" s="3">
        <v>4</v>
      </c>
      <c r="B99" s="38">
        <v>2010</v>
      </c>
      <c r="C99" s="12">
        <v>8404</v>
      </c>
      <c r="D99" s="12">
        <v>20877</v>
      </c>
      <c r="E99" s="12">
        <v>2143</v>
      </c>
      <c r="F99" s="12">
        <v>2573</v>
      </c>
      <c r="G99" s="12">
        <v>1952</v>
      </c>
      <c r="H99" s="12">
        <v>1244</v>
      </c>
      <c r="I99" s="12">
        <v>333</v>
      </c>
      <c r="J99" s="12">
        <v>159</v>
      </c>
      <c r="K99" s="44">
        <v>2.5</v>
      </c>
    </row>
    <row r="100" spans="1:11" ht="22.5" customHeight="1">
      <c r="A100" s="3"/>
      <c r="B100" s="39" t="s">
        <v>12</v>
      </c>
      <c r="C100" s="8"/>
      <c r="D100" s="8"/>
      <c r="E100" s="8"/>
      <c r="F100" s="8"/>
      <c r="G100" s="8"/>
      <c r="H100" s="8"/>
      <c r="I100" s="8"/>
      <c r="J100" s="8"/>
      <c r="K100" s="45" t="s">
        <v>14</v>
      </c>
    </row>
    <row r="101" spans="1:11" ht="11.25" customHeight="1">
      <c r="A101" s="3"/>
      <c r="B101" s="38">
        <v>2002</v>
      </c>
      <c r="C101" s="14">
        <v>14628</v>
      </c>
      <c r="D101" s="14">
        <v>40299</v>
      </c>
      <c r="E101" s="14">
        <v>2782</v>
      </c>
      <c r="F101" s="14">
        <v>4517</v>
      </c>
      <c r="G101" s="14">
        <v>3239</v>
      </c>
      <c r="H101" s="14">
        <v>2521</v>
      </c>
      <c r="I101" s="14">
        <v>1033</v>
      </c>
      <c r="J101" s="14">
        <v>536</v>
      </c>
      <c r="K101" s="41">
        <v>2.8</v>
      </c>
    </row>
    <row r="102" spans="1:11" ht="11.25" customHeight="1">
      <c r="A102" s="3">
        <v>6</v>
      </c>
      <c r="B102" s="38">
        <v>2010</v>
      </c>
      <c r="C102" s="12">
        <v>13019</v>
      </c>
      <c r="D102" s="12">
        <v>34251</v>
      </c>
      <c r="E102" s="12">
        <v>3019</v>
      </c>
      <c r="F102" s="12">
        <v>4124</v>
      </c>
      <c r="G102" s="12">
        <v>2687</v>
      </c>
      <c r="H102" s="12">
        <v>1861</v>
      </c>
      <c r="I102" s="12">
        <v>812</v>
      </c>
      <c r="J102" s="12">
        <v>516</v>
      </c>
      <c r="K102" s="44">
        <v>2.6</v>
      </c>
    </row>
    <row r="103" spans="1:11" hidden="1">
      <c r="A103" s="3"/>
      <c r="B103" s="26" t="s">
        <v>0</v>
      </c>
      <c r="C103" s="26">
        <v>1</v>
      </c>
      <c r="D103" s="26">
        <v>2</v>
      </c>
      <c r="E103" s="26">
        <v>3</v>
      </c>
      <c r="F103" s="26">
        <v>4</v>
      </c>
      <c r="G103" s="26">
        <v>5</v>
      </c>
      <c r="H103" s="25">
        <v>6</v>
      </c>
      <c r="I103" s="11">
        <v>7</v>
      </c>
      <c r="J103" s="26">
        <v>8</v>
      </c>
      <c r="K103" s="25">
        <v>9</v>
      </c>
    </row>
    <row r="104" spans="1:11" ht="33.75">
      <c r="A104" s="3"/>
      <c r="B104" s="37" t="s">
        <v>27</v>
      </c>
      <c r="C104" s="8"/>
      <c r="D104" s="9"/>
      <c r="E104" s="9"/>
      <c r="F104" s="9"/>
      <c r="G104" s="9"/>
      <c r="H104" s="9"/>
      <c r="I104" s="13"/>
      <c r="J104" s="9"/>
      <c r="K104" s="9"/>
    </row>
    <row r="105" spans="1:11" ht="11.25" customHeight="1">
      <c r="A105" s="3"/>
      <c r="B105" s="38">
        <v>2002</v>
      </c>
      <c r="C105" s="14">
        <v>3510</v>
      </c>
      <c r="D105" s="14">
        <v>10366</v>
      </c>
      <c r="E105" s="14">
        <v>626</v>
      </c>
      <c r="F105" s="14">
        <v>911</v>
      </c>
      <c r="G105" s="14">
        <v>816</v>
      </c>
      <c r="H105" s="14">
        <v>649</v>
      </c>
      <c r="I105" s="14">
        <v>296</v>
      </c>
      <c r="J105" s="14">
        <v>212</v>
      </c>
      <c r="K105" s="41">
        <v>3</v>
      </c>
    </row>
    <row r="106" spans="1:11" ht="11.25" customHeight="1">
      <c r="A106" s="3">
        <v>2</v>
      </c>
      <c r="B106" s="38">
        <v>2010</v>
      </c>
      <c r="C106" s="16">
        <v>3312</v>
      </c>
      <c r="D106" s="16">
        <v>9339</v>
      </c>
      <c r="E106" s="16">
        <v>616</v>
      </c>
      <c r="F106" s="16">
        <v>993</v>
      </c>
      <c r="G106" s="16">
        <v>752</v>
      </c>
      <c r="H106" s="16">
        <v>568</v>
      </c>
      <c r="I106" s="16">
        <v>221</v>
      </c>
      <c r="J106" s="16">
        <v>162</v>
      </c>
      <c r="K106" s="44">
        <v>2.8</v>
      </c>
    </row>
    <row r="107" spans="1:11" ht="22.5" customHeight="1">
      <c r="A107" s="3"/>
      <c r="B107" s="39" t="s">
        <v>1</v>
      </c>
      <c r="C107" s="17"/>
      <c r="D107" s="17"/>
      <c r="E107" s="17"/>
      <c r="F107" s="17"/>
      <c r="G107" s="17"/>
      <c r="H107" s="17"/>
      <c r="I107" s="17"/>
      <c r="J107" s="17"/>
      <c r="K107" s="45" t="s">
        <v>14</v>
      </c>
    </row>
    <row r="108" spans="1:11" ht="11.25" customHeight="1">
      <c r="A108" s="3"/>
      <c r="B108" s="38">
        <v>2002</v>
      </c>
      <c r="C108" s="14">
        <v>1939</v>
      </c>
      <c r="D108" s="14">
        <v>5377</v>
      </c>
      <c r="E108" s="14">
        <v>355</v>
      </c>
      <c r="F108" s="14">
        <v>542</v>
      </c>
      <c r="G108" s="14">
        <v>518</v>
      </c>
      <c r="H108" s="14">
        <v>327</v>
      </c>
      <c r="I108" s="14">
        <v>131</v>
      </c>
      <c r="J108" s="14">
        <v>66</v>
      </c>
      <c r="K108" s="41">
        <v>2.8</v>
      </c>
    </row>
    <row r="109" spans="1:11" ht="11.25" customHeight="1">
      <c r="A109" s="3">
        <v>4</v>
      </c>
      <c r="B109" s="38">
        <v>2010</v>
      </c>
      <c r="C109" s="16">
        <v>1924</v>
      </c>
      <c r="D109" s="16">
        <v>5368</v>
      </c>
      <c r="E109" s="16">
        <v>350</v>
      </c>
      <c r="F109" s="16">
        <v>573</v>
      </c>
      <c r="G109" s="16">
        <v>469</v>
      </c>
      <c r="H109" s="16">
        <v>336</v>
      </c>
      <c r="I109" s="16">
        <v>120</v>
      </c>
      <c r="J109" s="16">
        <v>76</v>
      </c>
      <c r="K109" s="44">
        <v>2.8</v>
      </c>
    </row>
    <row r="110" spans="1:11" ht="22.5" customHeight="1">
      <c r="A110" s="3"/>
      <c r="B110" s="39" t="s">
        <v>12</v>
      </c>
      <c r="C110" s="17"/>
      <c r="D110" s="17"/>
      <c r="E110" s="17"/>
      <c r="F110" s="17"/>
      <c r="G110" s="17"/>
      <c r="H110" s="17"/>
      <c r="I110" s="17"/>
      <c r="J110" s="17"/>
      <c r="K110" s="45" t="s">
        <v>14</v>
      </c>
    </row>
    <row r="111" spans="1:11" ht="11.25" customHeight="1">
      <c r="A111" s="3"/>
      <c r="B111" s="38">
        <v>2002</v>
      </c>
      <c r="C111" s="14">
        <v>1571</v>
      </c>
      <c r="D111" s="14">
        <v>4989</v>
      </c>
      <c r="E111" s="14">
        <v>271</v>
      </c>
      <c r="F111" s="14">
        <v>369</v>
      </c>
      <c r="G111" s="14">
        <v>298</v>
      </c>
      <c r="H111" s="14">
        <v>322</v>
      </c>
      <c r="I111" s="14">
        <v>165</v>
      </c>
      <c r="J111" s="14">
        <v>146</v>
      </c>
      <c r="K111" s="41">
        <v>3.2</v>
      </c>
    </row>
    <row r="112" spans="1:11" ht="11.25" customHeight="1">
      <c r="A112" s="3">
        <v>6</v>
      </c>
      <c r="B112" s="38">
        <v>2010</v>
      </c>
      <c r="C112" s="12">
        <v>1388</v>
      </c>
      <c r="D112" s="12">
        <v>3971</v>
      </c>
      <c r="E112" s="12">
        <v>266</v>
      </c>
      <c r="F112" s="12">
        <v>420</v>
      </c>
      <c r="G112" s="12">
        <v>283</v>
      </c>
      <c r="H112" s="12">
        <v>232</v>
      </c>
      <c r="I112" s="12">
        <v>101</v>
      </c>
      <c r="J112" s="12">
        <v>86</v>
      </c>
      <c r="K112" s="42">
        <v>2.9</v>
      </c>
    </row>
    <row r="113" spans="1:11" hidden="1">
      <c r="A113" s="3"/>
      <c r="B113" s="26" t="s">
        <v>0</v>
      </c>
      <c r="C113" s="26">
        <v>1</v>
      </c>
      <c r="D113" s="26">
        <v>2</v>
      </c>
      <c r="E113" s="26">
        <v>3</v>
      </c>
      <c r="F113" s="26">
        <v>4</v>
      </c>
      <c r="G113" s="26">
        <v>5</v>
      </c>
      <c r="H113" s="26">
        <v>6</v>
      </c>
      <c r="I113" s="26">
        <v>7</v>
      </c>
      <c r="J113" s="26">
        <v>8</v>
      </c>
      <c r="K113" s="25">
        <v>9</v>
      </c>
    </row>
    <row r="114" spans="1:11" ht="33.75">
      <c r="A114" s="3"/>
      <c r="B114" s="37" t="s">
        <v>28</v>
      </c>
      <c r="C114" s="8"/>
      <c r="D114" s="9"/>
      <c r="E114" s="9"/>
      <c r="F114" s="9"/>
      <c r="G114" s="9"/>
      <c r="H114" s="9"/>
      <c r="I114" s="9"/>
      <c r="J114" s="9"/>
      <c r="K114" s="9"/>
    </row>
    <row r="115" spans="1:11" ht="11.25" customHeight="1">
      <c r="A115" s="3"/>
      <c r="B115" s="38">
        <v>2002</v>
      </c>
      <c r="C115" s="14">
        <v>10570</v>
      </c>
      <c r="D115" s="14">
        <v>31531</v>
      </c>
      <c r="E115" s="14">
        <v>1828</v>
      </c>
      <c r="F115" s="14">
        <v>2835</v>
      </c>
      <c r="G115" s="14">
        <v>2343</v>
      </c>
      <c r="H115" s="14">
        <v>2006</v>
      </c>
      <c r="I115" s="14">
        <v>871</v>
      </c>
      <c r="J115" s="14">
        <v>687</v>
      </c>
      <c r="K115" s="41">
        <v>3</v>
      </c>
    </row>
    <row r="116" spans="1:11" ht="11.25" customHeight="1">
      <c r="A116" s="3">
        <v>2</v>
      </c>
      <c r="B116" s="38">
        <v>2010</v>
      </c>
      <c r="C116" s="16">
        <v>9798</v>
      </c>
      <c r="D116" s="16">
        <v>27744</v>
      </c>
      <c r="E116" s="16">
        <v>2000</v>
      </c>
      <c r="F116" s="16">
        <v>2878</v>
      </c>
      <c r="G116" s="16">
        <v>2069</v>
      </c>
      <c r="H116" s="16">
        <v>1517</v>
      </c>
      <c r="I116" s="16">
        <v>756</v>
      </c>
      <c r="J116" s="16">
        <v>578</v>
      </c>
      <c r="K116" s="44">
        <v>2.8</v>
      </c>
    </row>
    <row r="117" spans="1:11" ht="22.5" customHeight="1">
      <c r="A117" s="3"/>
      <c r="B117" s="39" t="s">
        <v>1</v>
      </c>
      <c r="C117" s="17"/>
      <c r="D117" s="17"/>
      <c r="E117" s="17"/>
      <c r="F117" s="17"/>
      <c r="G117" s="17"/>
      <c r="H117" s="17"/>
      <c r="I117" s="17"/>
      <c r="J117" s="17"/>
      <c r="K117" s="45" t="s">
        <v>14</v>
      </c>
    </row>
    <row r="118" spans="1:11" ht="11.25" customHeight="1">
      <c r="A118" s="3"/>
      <c r="B118" s="38">
        <v>2002</v>
      </c>
      <c r="C118" s="14">
        <v>5103</v>
      </c>
      <c r="D118" s="14">
        <v>14161</v>
      </c>
      <c r="E118" s="14">
        <v>943</v>
      </c>
      <c r="F118" s="14">
        <v>1486</v>
      </c>
      <c r="G118" s="14">
        <v>1252</v>
      </c>
      <c r="H118" s="14">
        <v>915</v>
      </c>
      <c r="I118" s="14">
        <v>317</v>
      </c>
      <c r="J118" s="14">
        <v>190</v>
      </c>
      <c r="K118" s="41">
        <v>2.8</v>
      </c>
    </row>
    <row r="119" spans="1:11" ht="11.25" customHeight="1">
      <c r="A119" s="3">
        <v>4</v>
      </c>
      <c r="B119" s="38">
        <v>2010</v>
      </c>
      <c r="C119" s="16">
        <v>5139</v>
      </c>
      <c r="D119" s="16">
        <v>13454</v>
      </c>
      <c r="E119" s="16">
        <v>1161</v>
      </c>
      <c r="F119" s="16">
        <v>1592</v>
      </c>
      <c r="G119" s="16">
        <v>1154</v>
      </c>
      <c r="H119" s="16">
        <v>781</v>
      </c>
      <c r="I119" s="16">
        <v>292</v>
      </c>
      <c r="J119" s="16">
        <v>159</v>
      </c>
      <c r="K119" s="44">
        <v>2.6</v>
      </c>
    </row>
    <row r="120" spans="1:11" ht="22.5" customHeight="1">
      <c r="A120" s="3"/>
      <c r="B120" s="39" t="s">
        <v>12</v>
      </c>
      <c r="C120" s="17"/>
      <c r="D120" s="17"/>
      <c r="E120" s="17"/>
      <c r="F120" s="17"/>
      <c r="G120" s="17"/>
      <c r="H120" s="17"/>
      <c r="I120" s="17"/>
      <c r="J120" s="17"/>
      <c r="K120" s="45" t="s">
        <v>14</v>
      </c>
    </row>
    <row r="121" spans="1:11" ht="11.25" customHeight="1">
      <c r="A121" s="3"/>
      <c r="B121" s="38">
        <v>2002</v>
      </c>
      <c r="C121" s="14">
        <v>5467</v>
      </c>
      <c r="D121" s="14">
        <v>17370</v>
      </c>
      <c r="E121" s="14">
        <v>885</v>
      </c>
      <c r="F121" s="14">
        <v>1349</v>
      </c>
      <c r="G121" s="14">
        <v>1091</v>
      </c>
      <c r="H121" s="14">
        <v>1091</v>
      </c>
      <c r="I121" s="14">
        <v>554</v>
      </c>
      <c r="J121" s="14">
        <v>497</v>
      </c>
      <c r="K121" s="41">
        <v>3.2</v>
      </c>
    </row>
    <row r="122" spans="1:11" ht="11.25" customHeight="1">
      <c r="A122" s="3">
        <v>6</v>
      </c>
      <c r="B122" s="38">
        <v>2010</v>
      </c>
      <c r="C122" s="12">
        <v>4659</v>
      </c>
      <c r="D122" s="12">
        <v>14290</v>
      </c>
      <c r="E122" s="12">
        <v>839</v>
      </c>
      <c r="F122" s="12">
        <v>1286</v>
      </c>
      <c r="G122" s="12">
        <v>915</v>
      </c>
      <c r="H122" s="12">
        <v>736</v>
      </c>
      <c r="I122" s="12">
        <v>464</v>
      </c>
      <c r="J122" s="12">
        <v>419</v>
      </c>
      <c r="K122" s="42">
        <v>3.1</v>
      </c>
    </row>
    <row r="123" spans="1:11" hidden="1">
      <c r="A123" s="3"/>
      <c r="B123" s="26" t="s">
        <v>0</v>
      </c>
      <c r="C123" s="26">
        <v>1</v>
      </c>
      <c r="D123" s="26">
        <v>2</v>
      </c>
      <c r="E123" s="26">
        <v>3</v>
      </c>
      <c r="F123" s="25">
        <v>4</v>
      </c>
      <c r="G123" s="26">
        <v>5</v>
      </c>
      <c r="H123" s="26">
        <v>6</v>
      </c>
      <c r="I123" s="25">
        <v>7</v>
      </c>
      <c r="J123" s="11">
        <v>8</v>
      </c>
      <c r="K123" s="25">
        <v>9</v>
      </c>
    </row>
    <row r="124" spans="1:11" ht="33.75">
      <c r="A124" s="3"/>
      <c r="B124" s="37" t="s">
        <v>29</v>
      </c>
      <c r="C124" s="8"/>
      <c r="D124" s="9"/>
      <c r="E124" s="9"/>
      <c r="F124" s="9"/>
      <c r="G124" s="9"/>
      <c r="H124" s="9"/>
      <c r="I124" s="9"/>
      <c r="J124" s="13"/>
      <c r="K124" s="9"/>
    </row>
    <row r="125" spans="1:11" ht="22.5" customHeight="1">
      <c r="A125" s="3"/>
      <c r="B125" s="36" t="s">
        <v>12</v>
      </c>
      <c r="C125" s="8"/>
      <c r="D125" s="8"/>
      <c r="E125" s="8"/>
      <c r="F125" s="8"/>
      <c r="G125" s="8"/>
      <c r="H125" s="8"/>
      <c r="I125" s="8"/>
      <c r="J125" s="8"/>
      <c r="K125" s="31" t="s">
        <v>14</v>
      </c>
    </row>
    <row r="126" spans="1:11" ht="11.25" customHeight="1">
      <c r="A126" s="3"/>
      <c r="B126" s="38">
        <v>2002</v>
      </c>
      <c r="C126" s="14">
        <v>5106</v>
      </c>
      <c r="D126" s="14">
        <v>14412</v>
      </c>
      <c r="E126" s="19">
        <v>1116</v>
      </c>
      <c r="F126" s="14">
        <v>1465</v>
      </c>
      <c r="G126" s="14">
        <v>955</v>
      </c>
      <c r="H126" s="14">
        <v>895</v>
      </c>
      <c r="I126" s="14">
        <v>391</v>
      </c>
      <c r="J126" s="14">
        <v>284</v>
      </c>
      <c r="K126" s="41">
        <v>2.8</v>
      </c>
    </row>
    <row r="127" spans="1:11" ht="11.25" customHeight="1">
      <c r="A127" s="3">
        <v>6</v>
      </c>
      <c r="B127" s="38">
        <v>2010</v>
      </c>
      <c r="C127" s="12">
        <v>4797</v>
      </c>
      <c r="D127" s="12">
        <v>13288</v>
      </c>
      <c r="E127" s="20">
        <v>1088</v>
      </c>
      <c r="F127" s="12">
        <v>1412</v>
      </c>
      <c r="G127" s="12">
        <v>949</v>
      </c>
      <c r="H127" s="12">
        <v>750</v>
      </c>
      <c r="I127" s="12">
        <v>326</v>
      </c>
      <c r="J127" s="12">
        <v>272</v>
      </c>
      <c r="K127" s="42">
        <v>2.8</v>
      </c>
    </row>
    <row r="128" spans="1:11" hidden="1">
      <c r="A128" s="3"/>
      <c r="B128" s="26" t="s">
        <v>0</v>
      </c>
      <c r="C128" s="25">
        <v>1</v>
      </c>
      <c r="D128" s="25">
        <v>2</v>
      </c>
      <c r="E128" s="26">
        <v>3</v>
      </c>
      <c r="F128" s="25">
        <v>4</v>
      </c>
      <c r="G128" s="25">
        <v>5</v>
      </c>
      <c r="H128" s="25">
        <v>6</v>
      </c>
      <c r="I128" s="25">
        <v>7</v>
      </c>
      <c r="J128" s="25">
        <v>8</v>
      </c>
      <c r="K128" s="24">
        <v>9</v>
      </c>
    </row>
    <row r="129" spans="1:11" ht="33.75">
      <c r="A129" s="3"/>
      <c r="B129" s="43" t="s">
        <v>30</v>
      </c>
      <c r="C129" s="8"/>
      <c r="D129" s="9"/>
      <c r="E129" s="10"/>
      <c r="F129" s="9"/>
      <c r="G129" s="9"/>
      <c r="H129" s="9"/>
      <c r="I129" s="9"/>
      <c r="J129" s="9"/>
      <c r="K129" s="13"/>
    </row>
    <row r="130" spans="1:11" ht="11.25" customHeight="1">
      <c r="A130" s="3"/>
      <c r="B130" s="38">
        <v>2002</v>
      </c>
      <c r="C130" s="14">
        <v>17691</v>
      </c>
      <c r="D130" s="14">
        <v>54248</v>
      </c>
      <c r="E130" s="19">
        <v>3041</v>
      </c>
      <c r="F130" s="14">
        <v>4374</v>
      </c>
      <c r="G130" s="14">
        <v>3802</v>
      </c>
      <c r="H130" s="14">
        <v>3563</v>
      </c>
      <c r="I130" s="14">
        <v>1642</v>
      </c>
      <c r="J130" s="14">
        <v>1269</v>
      </c>
      <c r="K130" s="41">
        <v>3.1</v>
      </c>
    </row>
    <row r="131" spans="1:11" ht="11.25" customHeight="1">
      <c r="A131" s="3">
        <v>2</v>
      </c>
      <c r="B131" s="38">
        <v>2010</v>
      </c>
      <c r="C131" s="12">
        <v>25653</v>
      </c>
      <c r="D131" s="12">
        <v>79907</v>
      </c>
      <c r="E131" s="20">
        <v>4411</v>
      </c>
      <c r="F131" s="12">
        <v>6214</v>
      </c>
      <c r="G131" s="12">
        <v>5661</v>
      </c>
      <c r="H131" s="12">
        <v>4938</v>
      </c>
      <c r="I131" s="12">
        <v>2443</v>
      </c>
      <c r="J131" s="12">
        <v>1986</v>
      </c>
      <c r="K131" s="42">
        <v>3.1</v>
      </c>
    </row>
    <row r="132" spans="1:11" ht="22.5" customHeight="1">
      <c r="A132" s="3"/>
      <c r="B132" s="39" t="s">
        <v>1</v>
      </c>
      <c r="C132" s="8"/>
      <c r="D132" s="8"/>
      <c r="E132" s="18"/>
      <c r="F132" s="8"/>
      <c r="G132" s="8"/>
      <c r="H132" s="8"/>
      <c r="I132" s="8"/>
      <c r="J132" s="8"/>
      <c r="K132" s="40" t="s">
        <v>14</v>
      </c>
    </row>
    <row r="133" spans="1:11" ht="11.25" customHeight="1">
      <c r="A133" s="3"/>
      <c r="B133" s="38">
        <v>2002</v>
      </c>
      <c r="C133" s="14">
        <v>2955</v>
      </c>
      <c r="D133" s="14">
        <v>8712</v>
      </c>
      <c r="E133" s="19">
        <v>527</v>
      </c>
      <c r="F133" s="14">
        <v>802</v>
      </c>
      <c r="G133" s="14">
        <v>631</v>
      </c>
      <c r="H133" s="14">
        <v>593</v>
      </c>
      <c r="I133" s="14">
        <v>225</v>
      </c>
      <c r="J133" s="14">
        <v>177</v>
      </c>
      <c r="K133" s="41">
        <v>2.9</v>
      </c>
    </row>
    <row r="134" spans="1:11" ht="11.25" customHeight="1">
      <c r="A134" s="3">
        <v>4</v>
      </c>
      <c r="B134" s="38">
        <v>2010</v>
      </c>
      <c r="C134" s="12">
        <v>4284</v>
      </c>
      <c r="D134" s="12">
        <v>12841</v>
      </c>
      <c r="E134" s="20">
        <v>780</v>
      </c>
      <c r="F134" s="12">
        <v>1073</v>
      </c>
      <c r="G134" s="12">
        <v>983</v>
      </c>
      <c r="H134" s="12">
        <v>813</v>
      </c>
      <c r="I134" s="12">
        <v>353</v>
      </c>
      <c r="J134" s="12">
        <v>282</v>
      </c>
      <c r="K134" s="42">
        <v>3</v>
      </c>
    </row>
    <row r="135" spans="1:11" ht="22.5" customHeight="1">
      <c r="A135" s="3"/>
      <c r="B135" s="39" t="s">
        <v>12</v>
      </c>
      <c r="C135" s="8"/>
      <c r="D135" s="8"/>
      <c r="E135" s="18"/>
      <c r="F135" s="8"/>
      <c r="G135" s="8"/>
      <c r="H135" s="8"/>
      <c r="I135" s="8"/>
      <c r="J135" s="8"/>
      <c r="K135" s="40" t="s">
        <v>14</v>
      </c>
    </row>
    <row r="136" spans="1:11" ht="11.25" customHeight="1">
      <c r="A136" s="3"/>
      <c r="B136" s="38">
        <v>2002</v>
      </c>
      <c r="C136" s="14">
        <v>14736</v>
      </c>
      <c r="D136" s="14">
        <v>45536</v>
      </c>
      <c r="E136" s="19">
        <v>2514</v>
      </c>
      <c r="F136" s="14">
        <v>3572</v>
      </c>
      <c r="G136" s="14">
        <v>3171</v>
      </c>
      <c r="H136" s="14">
        <v>2970</v>
      </c>
      <c r="I136" s="14">
        <v>1417</v>
      </c>
      <c r="J136" s="14">
        <v>1092</v>
      </c>
      <c r="K136" s="41">
        <v>3.1</v>
      </c>
    </row>
    <row r="137" spans="1:11" ht="11.25" customHeight="1">
      <c r="A137" s="3">
        <v>6</v>
      </c>
      <c r="B137" s="35">
        <v>2010</v>
      </c>
      <c r="C137" s="12">
        <v>21369</v>
      </c>
      <c r="D137" s="12">
        <v>67066</v>
      </c>
      <c r="E137" s="20">
        <v>3631</v>
      </c>
      <c r="F137" s="12">
        <v>5141</v>
      </c>
      <c r="G137" s="12">
        <v>4678</v>
      </c>
      <c r="H137" s="12">
        <v>4125</v>
      </c>
      <c r="I137" s="12">
        <v>2090</v>
      </c>
      <c r="J137" s="12">
        <v>1704</v>
      </c>
      <c r="K137" s="42">
        <v>3.1</v>
      </c>
    </row>
    <row r="138" spans="1:11" hidden="1">
      <c r="A138" s="3"/>
      <c r="B138" s="26" t="s">
        <v>0</v>
      </c>
      <c r="C138" s="25">
        <v>1</v>
      </c>
      <c r="D138" s="11">
        <v>2</v>
      </c>
      <c r="E138" s="26">
        <v>3</v>
      </c>
      <c r="F138" s="26">
        <v>4</v>
      </c>
      <c r="G138" s="26">
        <v>5</v>
      </c>
      <c r="H138" s="26">
        <v>6</v>
      </c>
      <c r="I138" s="26">
        <v>7</v>
      </c>
      <c r="J138" s="26">
        <v>8</v>
      </c>
      <c r="K138" s="25">
        <v>9</v>
      </c>
    </row>
    <row r="139" spans="1:11" ht="33.75">
      <c r="A139" s="3"/>
      <c r="B139" s="37" t="s">
        <v>31</v>
      </c>
      <c r="C139" s="8"/>
      <c r="D139" s="13"/>
      <c r="E139" s="9"/>
      <c r="F139" s="9"/>
      <c r="G139" s="9"/>
      <c r="H139" s="9"/>
      <c r="I139" s="9"/>
      <c r="J139" s="9"/>
      <c r="K139" s="9"/>
    </row>
    <row r="140" spans="1:11" ht="11.25" customHeight="1">
      <c r="A140" s="3"/>
      <c r="B140" s="38">
        <v>2002</v>
      </c>
      <c r="C140" s="14">
        <v>7182</v>
      </c>
      <c r="D140" s="14">
        <v>20751</v>
      </c>
      <c r="E140" s="14">
        <v>1050</v>
      </c>
      <c r="F140" s="14">
        <v>1933</v>
      </c>
      <c r="G140" s="14">
        <v>2053</v>
      </c>
      <c r="H140" s="14">
        <v>1432</v>
      </c>
      <c r="I140" s="14">
        <v>460</v>
      </c>
      <c r="J140" s="14">
        <v>254</v>
      </c>
      <c r="K140" s="41">
        <v>2.9</v>
      </c>
    </row>
    <row r="141" spans="1:11" ht="11.25" customHeight="1">
      <c r="A141" s="3">
        <v>2</v>
      </c>
      <c r="B141" s="38">
        <v>2010</v>
      </c>
      <c r="C141" s="12">
        <v>6844</v>
      </c>
      <c r="D141" s="12">
        <v>18467</v>
      </c>
      <c r="E141" s="12">
        <v>1330</v>
      </c>
      <c r="F141" s="12">
        <v>2135</v>
      </c>
      <c r="G141" s="12">
        <v>1604</v>
      </c>
      <c r="H141" s="12">
        <v>1164</v>
      </c>
      <c r="I141" s="12">
        <v>396</v>
      </c>
      <c r="J141" s="12">
        <v>215</v>
      </c>
      <c r="K141" s="42">
        <v>2.7</v>
      </c>
    </row>
    <row r="142" spans="1:11" ht="22.5" customHeight="1">
      <c r="A142" s="3"/>
      <c r="B142" s="39" t="s">
        <v>1</v>
      </c>
      <c r="C142" s="8"/>
      <c r="D142" s="8"/>
      <c r="E142" s="8"/>
      <c r="F142" s="8"/>
      <c r="G142" s="8"/>
      <c r="H142" s="8"/>
      <c r="I142" s="8"/>
      <c r="J142" s="8"/>
      <c r="K142" s="40" t="s">
        <v>14</v>
      </c>
    </row>
    <row r="143" spans="1:11" ht="11.25" customHeight="1">
      <c r="A143" s="3"/>
      <c r="B143" s="38">
        <v>2002</v>
      </c>
      <c r="C143" s="14">
        <v>4631</v>
      </c>
      <c r="D143" s="14">
        <v>13386</v>
      </c>
      <c r="E143" s="14">
        <v>612</v>
      </c>
      <c r="F143" s="14">
        <v>1235</v>
      </c>
      <c r="G143" s="14">
        <v>1428</v>
      </c>
      <c r="H143" s="14">
        <v>948</v>
      </c>
      <c r="I143" s="14">
        <v>274</v>
      </c>
      <c r="J143" s="14">
        <v>134</v>
      </c>
      <c r="K143" s="41">
        <v>2.9</v>
      </c>
    </row>
    <row r="144" spans="1:11" ht="11.25" customHeight="1">
      <c r="A144" s="3">
        <v>4</v>
      </c>
      <c r="B144" s="38">
        <v>2010</v>
      </c>
      <c r="C144" s="12">
        <v>4528</v>
      </c>
      <c r="D144" s="12">
        <v>12179</v>
      </c>
      <c r="E144" s="12">
        <v>842</v>
      </c>
      <c r="F144" s="12">
        <v>1445</v>
      </c>
      <c r="G144" s="12">
        <v>1096</v>
      </c>
      <c r="H144" s="12">
        <v>767</v>
      </c>
      <c r="I144" s="12">
        <v>259</v>
      </c>
      <c r="J144" s="12">
        <v>119</v>
      </c>
      <c r="K144" s="42">
        <v>2.7</v>
      </c>
    </row>
    <row r="145" spans="1:11" ht="22.5" customHeight="1">
      <c r="A145" s="3"/>
      <c r="B145" s="39" t="s">
        <v>12</v>
      </c>
      <c r="C145" s="8"/>
      <c r="D145" s="8"/>
      <c r="E145" s="8"/>
      <c r="F145" s="8"/>
      <c r="G145" s="8"/>
      <c r="H145" s="8"/>
      <c r="I145" s="8"/>
      <c r="J145" s="8"/>
      <c r="K145" s="40" t="s">
        <v>14</v>
      </c>
    </row>
    <row r="146" spans="1:11" ht="11.25" customHeight="1">
      <c r="A146" s="3"/>
      <c r="B146" s="38">
        <v>2002</v>
      </c>
      <c r="C146" s="14">
        <v>2551</v>
      </c>
      <c r="D146" s="14">
        <v>7365</v>
      </c>
      <c r="E146" s="14">
        <v>438</v>
      </c>
      <c r="F146" s="14">
        <v>698</v>
      </c>
      <c r="G146" s="14">
        <v>625</v>
      </c>
      <c r="H146" s="14">
        <v>484</v>
      </c>
      <c r="I146" s="14">
        <v>186</v>
      </c>
      <c r="J146" s="14">
        <v>120</v>
      </c>
      <c r="K146" s="41">
        <v>2.9</v>
      </c>
    </row>
    <row r="147" spans="1:11" ht="11.25" customHeight="1">
      <c r="A147" s="3">
        <v>6</v>
      </c>
      <c r="B147" s="38">
        <v>2010</v>
      </c>
      <c r="C147" s="12">
        <v>2316</v>
      </c>
      <c r="D147" s="12">
        <v>6288</v>
      </c>
      <c r="E147" s="12">
        <v>488</v>
      </c>
      <c r="F147" s="12">
        <v>690</v>
      </c>
      <c r="G147" s="12">
        <v>508</v>
      </c>
      <c r="H147" s="12">
        <v>397</v>
      </c>
      <c r="I147" s="12">
        <v>137</v>
      </c>
      <c r="J147" s="12">
        <v>96</v>
      </c>
      <c r="K147" s="42">
        <v>2.7</v>
      </c>
    </row>
    <row r="148" spans="1:11" hidden="1">
      <c r="A148" s="3"/>
      <c r="B148" s="26" t="s">
        <v>0</v>
      </c>
      <c r="C148" s="25">
        <v>1</v>
      </c>
      <c r="D148" s="11">
        <v>2</v>
      </c>
      <c r="E148" s="26">
        <v>3</v>
      </c>
      <c r="F148" s="26">
        <v>4</v>
      </c>
      <c r="G148" s="25">
        <v>5</v>
      </c>
      <c r="H148" s="11">
        <v>6</v>
      </c>
      <c r="I148" s="26">
        <v>7</v>
      </c>
      <c r="J148" s="26">
        <v>8</v>
      </c>
      <c r="K148" s="25">
        <v>9</v>
      </c>
    </row>
    <row r="149" spans="1:11" ht="33.75">
      <c r="A149" s="3"/>
      <c r="B149" s="43" t="s">
        <v>32</v>
      </c>
      <c r="C149" s="8"/>
      <c r="D149" s="13"/>
      <c r="E149" s="9"/>
      <c r="F149" s="9"/>
      <c r="G149" s="9"/>
      <c r="H149" s="13"/>
      <c r="I149" s="9"/>
      <c r="J149" s="9"/>
      <c r="K149" s="9"/>
    </row>
    <row r="150" spans="1:11" ht="22.5" customHeight="1">
      <c r="A150" s="3"/>
      <c r="B150" s="36" t="s">
        <v>12</v>
      </c>
      <c r="C150" s="8"/>
      <c r="D150" s="8"/>
      <c r="E150" s="8"/>
      <c r="F150" s="8"/>
      <c r="G150" s="8"/>
      <c r="H150" s="8"/>
      <c r="I150" s="8"/>
      <c r="J150" s="8"/>
      <c r="K150" s="31" t="s">
        <v>14</v>
      </c>
    </row>
    <row r="151" spans="1:11" ht="11.25" customHeight="1">
      <c r="A151" s="3"/>
      <c r="B151" s="38">
        <v>2002</v>
      </c>
      <c r="C151" s="14">
        <v>1690</v>
      </c>
      <c r="D151" s="14">
        <v>4540</v>
      </c>
      <c r="E151" s="14">
        <v>384</v>
      </c>
      <c r="F151" s="14">
        <v>478</v>
      </c>
      <c r="G151" s="14">
        <v>384</v>
      </c>
      <c r="H151" s="14">
        <v>275</v>
      </c>
      <c r="I151" s="14">
        <v>100</v>
      </c>
      <c r="J151" s="14">
        <v>69</v>
      </c>
      <c r="K151" s="41">
        <v>2.7</v>
      </c>
    </row>
    <row r="152" spans="1:11" ht="11.25" customHeight="1">
      <c r="A152" s="3">
        <v>6</v>
      </c>
      <c r="B152" s="38">
        <v>2010</v>
      </c>
      <c r="C152" s="12">
        <v>1472</v>
      </c>
      <c r="D152" s="12">
        <v>3727</v>
      </c>
      <c r="E152" s="12">
        <v>348</v>
      </c>
      <c r="F152" s="12">
        <v>473</v>
      </c>
      <c r="G152" s="12">
        <v>346</v>
      </c>
      <c r="H152" s="12">
        <v>190</v>
      </c>
      <c r="I152" s="12">
        <v>74</v>
      </c>
      <c r="J152" s="12">
        <v>41</v>
      </c>
      <c r="K152" s="42">
        <v>2.5</v>
      </c>
    </row>
    <row r="153" spans="1:11" hidden="1">
      <c r="A153" s="3"/>
      <c r="B153" s="26" t="s">
        <v>0</v>
      </c>
      <c r="C153" s="25">
        <v>1</v>
      </c>
      <c r="D153" s="25">
        <v>2</v>
      </c>
      <c r="E153" s="25">
        <v>3</v>
      </c>
      <c r="F153" s="25">
        <v>4</v>
      </c>
      <c r="G153" s="25">
        <v>5</v>
      </c>
      <c r="H153" s="25">
        <v>6</v>
      </c>
      <c r="I153" s="25">
        <v>7</v>
      </c>
      <c r="J153" s="25">
        <v>8</v>
      </c>
      <c r="K153" s="24">
        <v>9</v>
      </c>
    </row>
    <row r="154" spans="1:11" ht="33.75">
      <c r="A154" s="3"/>
      <c r="B154" s="43" t="s">
        <v>33</v>
      </c>
      <c r="C154" s="8"/>
      <c r="D154" s="9"/>
      <c r="E154" s="9"/>
      <c r="F154" s="9"/>
      <c r="G154" s="9"/>
      <c r="H154" s="9"/>
      <c r="I154" s="9"/>
      <c r="J154" s="9"/>
      <c r="K154" s="13"/>
    </row>
    <row r="155" spans="1:11" ht="11.25" customHeight="1">
      <c r="A155" s="3"/>
      <c r="B155" s="38">
        <v>2002</v>
      </c>
      <c r="C155" s="14">
        <v>7122</v>
      </c>
      <c r="D155" s="14">
        <v>20436</v>
      </c>
      <c r="E155" s="14">
        <v>1444</v>
      </c>
      <c r="F155" s="14">
        <v>2008</v>
      </c>
      <c r="G155" s="14">
        <v>1437</v>
      </c>
      <c r="H155" s="14">
        <v>1253</v>
      </c>
      <c r="I155" s="14">
        <v>576</v>
      </c>
      <c r="J155" s="14">
        <v>404</v>
      </c>
      <c r="K155" s="41">
        <v>2.9</v>
      </c>
    </row>
    <row r="156" spans="1:11" ht="11.25" customHeight="1">
      <c r="A156" s="3">
        <v>2</v>
      </c>
      <c r="B156" s="38">
        <v>2010</v>
      </c>
      <c r="C156" s="12">
        <v>6322</v>
      </c>
      <c r="D156" s="12">
        <v>17376</v>
      </c>
      <c r="E156" s="12">
        <v>1403</v>
      </c>
      <c r="F156" s="12">
        <v>1974</v>
      </c>
      <c r="G156" s="12">
        <v>1213</v>
      </c>
      <c r="H156" s="12">
        <v>945</v>
      </c>
      <c r="I156" s="12">
        <v>436</v>
      </c>
      <c r="J156" s="12">
        <v>351</v>
      </c>
      <c r="K156" s="42">
        <v>2.7</v>
      </c>
    </row>
    <row r="157" spans="1:11" ht="22.5" customHeight="1">
      <c r="A157" s="3"/>
      <c r="B157" s="39" t="s">
        <v>1</v>
      </c>
      <c r="C157" s="8"/>
      <c r="D157" s="8"/>
      <c r="E157" s="8"/>
      <c r="F157" s="8"/>
      <c r="G157" s="8"/>
      <c r="H157" s="8"/>
      <c r="I157" s="8"/>
      <c r="J157" s="8"/>
      <c r="K157" s="40" t="s">
        <v>14</v>
      </c>
    </row>
    <row r="158" spans="1:11" ht="11.25" customHeight="1">
      <c r="A158" s="3"/>
      <c r="B158" s="38">
        <v>2002</v>
      </c>
      <c r="C158" s="14">
        <v>2873</v>
      </c>
      <c r="D158" s="14">
        <v>7707</v>
      </c>
      <c r="E158" s="14">
        <v>576</v>
      </c>
      <c r="F158" s="14">
        <v>892</v>
      </c>
      <c r="G158" s="14">
        <v>653</v>
      </c>
      <c r="H158" s="14">
        <v>522</v>
      </c>
      <c r="I158" s="14">
        <v>147</v>
      </c>
      <c r="J158" s="14">
        <v>83</v>
      </c>
      <c r="K158" s="41">
        <v>2.7</v>
      </c>
    </row>
    <row r="159" spans="1:11" ht="11.25" customHeight="1">
      <c r="A159" s="3">
        <v>4</v>
      </c>
      <c r="B159" s="38">
        <v>2010</v>
      </c>
      <c r="C159" s="12">
        <v>2682</v>
      </c>
      <c r="D159" s="12">
        <v>7011</v>
      </c>
      <c r="E159" s="12">
        <v>570</v>
      </c>
      <c r="F159" s="12">
        <v>905</v>
      </c>
      <c r="G159" s="12">
        <v>561</v>
      </c>
      <c r="H159" s="12">
        <v>419</v>
      </c>
      <c r="I159" s="12">
        <v>143</v>
      </c>
      <c r="J159" s="12">
        <v>84</v>
      </c>
      <c r="K159" s="42">
        <v>2.6</v>
      </c>
    </row>
    <row r="160" spans="1:11" ht="22.5" customHeight="1">
      <c r="A160" s="3"/>
      <c r="B160" s="39" t="s">
        <v>12</v>
      </c>
      <c r="C160" s="8"/>
      <c r="D160" s="8"/>
      <c r="E160" s="8"/>
      <c r="F160" s="8"/>
      <c r="G160" s="8"/>
      <c r="H160" s="8"/>
      <c r="I160" s="8"/>
      <c r="J160" s="8"/>
      <c r="K160" s="40" t="s">
        <v>14</v>
      </c>
    </row>
    <row r="161" spans="1:11" ht="11.25" customHeight="1">
      <c r="A161" s="3"/>
      <c r="B161" s="38">
        <v>2002</v>
      </c>
      <c r="C161" s="14">
        <v>4249</v>
      </c>
      <c r="D161" s="14">
        <v>12729</v>
      </c>
      <c r="E161" s="14">
        <v>868</v>
      </c>
      <c r="F161" s="14">
        <v>1116</v>
      </c>
      <c r="G161" s="14">
        <v>784</v>
      </c>
      <c r="H161" s="14">
        <v>731</v>
      </c>
      <c r="I161" s="14">
        <v>429</v>
      </c>
      <c r="J161" s="14">
        <v>321</v>
      </c>
      <c r="K161" s="41">
        <v>3</v>
      </c>
    </row>
    <row r="162" spans="1:11" ht="11.25" customHeight="1">
      <c r="A162" s="3">
        <v>6</v>
      </c>
      <c r="B162" s="38">
        <v>2010</v>
      </c>
      <c r="C162" s="12">
        <v>3640</v>
      </c>
      <c r="D162" s="12">
        <v>10365</v>
      </c>
      <c r="E162" s="12">
        <v>833</v>
      </c>
      <c r="F162" s="12">
        <v>1069</v>
      </c>
      <c r="G162" s="12">
        <v>652</v>
      </c>
      <c r="H162" s="12">
        <v>526</v>
      </c>
      <c r="I162" s="12">
        <v>293</v>
      </c>
      <c r="J162" s="12">
        <v>267</v>
      </c>
      <c r="K162" s="42">
        <v>2.8</v>
      </c>
    </row>
    <row r="163" spans="1:11" hidden="1">
      <c r="A163" s="3"/>
      <c r="B163" s="26" t="s">
        <v>0</v>
      </c>
      <c r="C163" s="26">
        <v>1</v>
      </c>
      <c r="D163" s="26">
        <v>2</v>
      </c>
      <c r="E163" s="26">
        <v>3</v>
      </c>
      <c r="F163" s="26">
        <v>4</v>
      </c>
      <c r="G163" s="26">
        <v>5</v>
      </c>
      <c r="H163" s="26">
        <v>6</v>
      </c>
      <c r="I163" s="26">
        <v>7</v>
      </c>
      <c r="J163" s="26">
        <v>8</v>
      </c>
      <c r="K163" s="25">
        <v>9</v>
      </c>
    </row>
    <row r="164" spans="1:11" ht="33.75">
      <c r="A164" s="3"/>
      <c r="B164" s="37" t="s">
        <v>34</v>
      </c>
      <c r="C164" s="8"/>
      <c r="D164" s="9"/>
      <c r="E164" s="9"/>
      <c r="F164" s="9"/>
      <c r="G164" s="9"/>
      <c r="H164" s="9"/>
      <c r="I164" s="9"/>
      <c r="J164" s="9"/>
      <c r="K164" s="9"/>
    </row>
    <row r="165" spans="1:11" ht="11.25" customHeight="1">
      <c r="A165" s="3"/>
      <c r="B165" s="38">
        <v>2002</v>
      </c>
      <c r="C165" s="14">
        <v>8719</v>
      </c>
      <c r="D165" s="14">
        <v>23678</v>
      </c>
      <c r="E165" s="14">
        <v>1768</v>
      </c>
      <c r="F165" s="14">
        <v>2450</v>
      </c>
      <c r="G165" s="14">
        <v>2226</v>
      </c>
      <c r="H165" s="14">
        <v>1532</v>
      </c>
      <c r="I165" s="14">
        <v>458</v>
      </c>
      <c r="J165" s="14">
        <v>285</v>
      </c>
      <c r="K165" s="41">
        <v>2.7</v>
      </c>
    </row>
    <row r="166" spans="1:11" ht="11.25" customHeight="1">
      <c r="A166" s="3">
        <v>2</v>
      </c>
      <c r="B166" s="38">
        <v>2010</v>
      </c>
      <c r="C166" s="12">
        <v>7970</v>
      </c>
      <c r="D166" s="12">
        <v>20207</v>
      </c>
      <c r="E166" s="12">
        <v>1846</v>
      </c>
      <c r="F166" s="12">
        <v>2567</v>
      </c>
      <c r="G166" s="12">
        <v>1851</v>
      </c>
      <c r="H166" s="12">
        <v>1163</v>
      </c>
      <c r="I166" s="12">
        <v>363</v>
      </c>
      <c r="J166" s="12">
        <v>180</v>
      </c>
      <c r="K166" s="42">
        <v>2.5</v>
      </c>
    </row>
    <row r="167" spans="1:11" ht="22.5" customHeight="1">
      <c r="A167" s="3"/>
      <c r="B167" s="39" t="s">
        <v>1</v>
      </c>
      <c r="C167" s="8"/>
      <c r="D167" s="8"/>
      <c r="E167" s="8"/>
      <c r="F167" s="8"/>
      <c r="G167" s="8"/>
      <c r="H167" s="8"/>
      <c r="I167" s="8"/>
      <c r="J167" s="8"/>
      <c r="K167" s="40" t="s">
        <v>14</v>
      </c>
    </row>
    <row r="168" spans="1:11" ht="11.25" customHeight="1">
      <c r="A168" s="3"/>
      <c r="B168" s="38">
        <v>2002</v>
      </c>
      <c r="C168" s="14">
        <v>6246</v>
      </c>
      <c r="D168" s="14">
        <v>16724</v>
      </c>
      <c r="E168" s="14">
        <v>1235</v>
      </c>
      <c r="F168" s="14">
        <v>1795</v>
      </c>
      <c r="G168" s="14">
        <v>1692</v>
      </c>
      <c r="H168" s="14">
        <v>1072</v>
      </c>
      <c r="I168" s="14">
        <v>300</v>
      </c>
      <c r="J168" s="14">
        <v>152</v>
      </c>
      <c r="K168" s="41">
        <v>2.7</v>
      </c>
    </row>
    <row r="169" spans="1:11" ht="11.25" customHeight="1">
      <c r="A169" s="3">
        <v>4</v>
      </c>
      <c r="B169" s="38">
        <v>2010</v>
      </c>
      <c r="C169" s="12">
        <v>5998</v>
      </c>
      <c r="D169" s="12">
        <v>15055</v>
      </c>
      <c r="E169" s="12">
        <v>1386</v>
      </c>
      <c r="F169" s="12">
        <v>1959</v>
      </c>
      <c r="G169" s="12">
        <v>1416</v>
      </c>
      <c r="H169" s="12">
        <v>881</v>
      </c>
      <c r="I169" s="12">
        <v>242</v>
      </c>
      <c r="J169" s="12">
        <v>114</v>
      </c>
      <c r="K169" s="42">
        <v>2.5</v>
      </c>
    </row>
    <row r="170" spans="1:11" ht="22.5" customHeight="1">
      <c r="A170" s="3"/>
      <c r="B170" s="39" t="s">
        <v>12</v>
      </c>
      <c r="C170" s="8"/>
      <c r="D170" s="8"/>
      <c r="E170" s="8"/>
      <c r="F170" s="8"/>
      <c r="G170" s="8"/>
      <c r="H170" s="8"/>
      <c r="I170" s="8"/>
      <c r="J170" s="8"/>
      <c r="K170" s="40" t="s">
        <v>14</v>
      </c>
    </row>
    <row r="171" spans="1:11" ht="11.25" customHeight="1">
      <c r="A171" s="3"/>
      <c r="B171" s="38">
        <v>2002</v>
      </c>
      <c r="C171" s="14">
        <v>2473</v>
      </c>
      <c r="D171" s="14">
        <v>6954</v>
      </c>
      <c r="E171" s="14">
        <v>533</v>
      </c>
      <c r="F171" s="14">
        <v>655</v>
      </c>
      <c r="G171" s="14">
        <v>534</v>
      </c>
      <c r="H171" s="14">
        <v>460</v>
      </c>
      <c r="I171" s="14">
        <v>158</v>
      </c>
      <c r="J171" s="14">
        <v>133</v>
      </c>
      <c r="K171" s="41">
        <v>2.8</v>
      </c>
    </row>
    <row r="172" spans="1:11" ht="11.25" customHeight="1">
      <c r="A172" s="3">
        <v>6</v>
      </c>
      <c r="B172" s="38">
        <v>2010</v>
      </c>
      <c r="C172" s="12">
        <v>1972</v>
      </c>
      <c r="D172" s="12">
        <v>5152</v>
      </c>
      <c r="E172" s="12">
        <v>460</v>
      </c>
      <c r="F172" s="12">
        <v>608</v>
      </c>
      <c r="G172" s="12">
        <v>435</v>
      </c>
      <c r="H172" s="12">
        <v>282</v>
      </c>
      <c r="I172" s="12">
        <v>121</v>
      </c>
      <c r="J172" s="12">
        <v>66</v>
      </c>
      <c r="K172" s="42">
        <v>2.6</v>
      </c>
    </row>
    <row r="173" spans="1:11" hidden="1">
      <c r="A173" s="3"/>
      <c r="B173" s="26" t="s">
        <v>0</v>
      </c>
      <c r="C173" s="26">
        <v>1</v>
      </c>
      <c r="D173" s="26">
        <v>2</v>
      </c>
      <c r="E173" s="26">
        <v>3</v>
      </c>
      <c r="F173" s="26">
        <v>4</v>
      </c>
      <c r="G173" s="26">
        <v>5</v>
      </c>
      <c r="H173" s="26">
        <v>6</v>
      </c>
      <c r="I173" s="26">
        <v>7</v>
      </c>
      <c r="J173" s="26">
        <v>8</v>
      </c>
      <c r="K173" s="25">
        <v>9</v>
      </c>
    </row>
    <row r="174" spans="1:11" ht="33.75">
      <c r="A174" s="3"/>
      <c r="B174" s="37" t="s">
        <v>35</v>
      </c>
      <c r="C174" s="8"/>
      <c r="D174" s="9"/>
      <c r="E174" s="9"/>
      <c r="F174" s="9"/>
      <c r="G174" s="9"/>
      <c r="H174" s="9"/>
      <c r="I174" s="9"/>
      <c r="J174" s="9"/>
      <c r="K174" s="9"/>
    </row>
    <row r="175" spans="1:11" ht="11.25" customHeight="1">
      <c r="A175" s="3"/>
      <c r="B175" s="38">
        <v>2002</v>
      </c>
      <c r="C175" s="14">
        <v>13424</v>
      </c>
      <c r="D175" s="14">
        <v>38097</v>
      </c>
      <c r="E175" s="14">
        <v>2613</v>
      </c>
      <c r="F175" s="14">
        <v>3802</v>
      </c>
      <c r="G175" s="14">
        <v>2916</v>
      </c>
      <c r="H175" s="14">
        <v>2390</v>
      </c>
      <c r="I175" s="14">
        <v>1067</v>
      </c>
      <c r="J175" s="19">
        <v>636</v>
      </c>
      <c r="K175" s="15">
        <v>2.8</v>
      </c>
    </row>
    <row r="176" spans="1:11" ht="11.25" customHeight="1">
      <c r="A176" s="3">
        <v>2</v>
      </c>
      <c r="B176" s="38">
        <v>2010</v>
      </c>
      <c r="C176" s="12">
        <v>11629</v>
      </c>
      <c r="D176" s="12">
        <v>31689</v>
      </c>
      <c r="E176" s="12">
        <v>2480</v>
      </c>
      <c r="F176" s="12">
        <v>3666</v>
      </c>
      <c r="G176" s="12">
        <v>2327</v>
      </c>
      <c r="H176" s="12">
        <v>1822</v>
      </c>
      <c r="I176" s="12">
        <v>791</v>
      </c>
      <c r="J176" s="20">
        <v>543</v>
      </c>
      <c r="K176" s="32">
        <v>2.7</v>
      </c>
    </row>
    <row r="177" spans="1:11" ht="22.5" customHeight="1">
      <c r="A177" s="3"/>
      <c r="B177" s="39" t="s">
        <v>1</v>
      </c>
      <c r="C177" s="8"/>
      <c r="D177" s="8"/>
      <c r="E177" s="8"/>
      <c r="F177" s="8"/>
      <c r="G177" s="8"/>
      <c r="H177" s="8"/>
      <c r="I177" s="8"/>
      <c r="J177" s="18"/>
      <c r="K177" s="31" t="s">
        <v>14</v>
      </c>
    </row>
    <row r="178" spans="1:11" ht="11.25" customHeight="1">
      <c r="A178" s="3"/>
      <c r="B178" s="38">
        <v>2002</v>
      </c>
      <c r="C178" s="14">
        <v>3848</v>
      </c>
      <c r="D178" s="14">
        <v>10827</v>
      </c>
      <c r="E178" s="14">
        <v>649</v>
      </c>
      <c r="F178" s="14">
        <v>1105</v>
      </c>
      <c r="G178" s="14">
        <v>977</v>
      </c>
      <c r="H178" s="14">
        <v>734</v>
      </c>
      <c r="I178" s="14">
        <v>265</v>
      </c>
      <c r="J178" s="19">
        <v>118</v>
      </c>
      <c r="K178" s="15">
        <v>2.8</v>
      </c>
    </row>
    <row r="179" spans="1:11" ht="11.25" customHeight="1">
      <c r="A179" s="3">
        <v>4</v>
      </c>
      <c r="B179" s="38">
        <v>2010</v>
      </c>
      <c r="C179" s="12">
        <v>3696</v>
      </c>
      <c r="D179" s="12">
        <v>10063</v>
      </c>
      <c r="E179" s="12">
        <v>676</v>
      </c>
      <c r="F179" s="12">
        <v>1191</v>
      </c>
      <c r="G179" s="12">
        <v>851</v>
      </c>
      <c r="H179" s="12">
        <v>625</v>
      </c>
      <c r="I179" s="12">
        <v>227</v>
      </c>
      <c r="J179" s="20">
        <v>126</v>
      </c>
      <c r="K179" s="32">
        <v>2.7</v>
      </c>
    </row>
    <row r="180" spans="1:11" ht="22.5" customHeight="1">
      <c r="A180" s="3"/>
      <c r="B180" s="39" t="s">
        <v>12</v>
      </c>
      <c r="C180" s="8"/>
      <c r="D180" s="8"/>
      <c r="E180" s="8"/>
      <c r="F180" s="8"/>
      <c r="G180" s="8"/>
      <c r="H180" s="8"/>
      <c r="I180" s="8"/>
      <c r="J180" s="18"/>
      <c r="K180" s="31" t="s">
        <v>14</v>
      </c>
    </row>
    <row r="181" spans="1:11" ht="11.25" customHeight="1">
      <c r="A181" s="3"/>
      <c r="B181" s="38">
        <v>2002</v>
      </c>
      <c r="C181" s="14">
        <v>9576</v>
      </c>
      <c r="D181" s="14">
        <v>27270</v>
      </c>
      <c r="E181" s="14">
        <v>1964</v>
      </c>
      <c r="F181" s="14">
        <v>2697</v>
      </c>
      <c r="G181" s="14">
        <v>1939</v>
      </c>
      <c r="H181" s="14">
        <v>1656</v>
      </c>
      <c r="I181" s="14">
        <v>802</v>
      </c>
      <c r="J181" s="19">
        <v>518</v>
      </c>
      <c r="K181" s="15">
        <v>2.8</v>
      </c>
    </row>
    <row r="182" spans="1:11" ht="11.25" customHeight="1">
      <c r="A182" s="3">
        <v>6</v>
      </c>
      <c r="B182" s="38">
        <v>2010</v>
      </c>
      <c r="C182" s="12">
        <v>7933</v>
      </c>
      <c r="D182" s="12">
        <v>21626</v>
      </c>
      <c r="E182" s="12">
        <v>1804</v>
      </c>
      <c r="F182" s="12">
        <v>2475</v>
      </c>
      <c r="G182" s="12">
        <v>1476</v>
      </c>
      <c r="H182" s="12">
        <v>1197</v>
      </c>
      <c r="I182" s="12">
        <v>564</v>
      </c>
      <c r="J182" s="20">
        <v>417</v>
      </c>
      <c r="K182" s="32">
        <v>2.7</v>
      </c>
    </row>
    <row r="183" spans="1:11" hidden="1">
      <c r="A183" s="3"/>
      <c r="B183" s="26" t="s">
        <v>0</v>
      </c>
      <c r="C183" s="25">
        <v>1</v>
      </c>
      <c r="D183" s="26">
        <v>2</v>
      </c>
      <c r="E183" s="26">
        <v>3</v>
      </c>
      <c r="F183" s="26">
        <v>4</v>
      </c>
      <c r="G183" s="26">
        <v>5</v>
      </c>
      <c r="H183" s="26">
        <v>6</v>
      </c>
      <c r="I183" s="26">
        <v>7</v>
      </c>
      <c r="J183" s="25">
        <v>8</v>
      </c>
      <c r="K183" s="24">
        <v>9</v>
      </c>
    </row>
    <row r="184" spans="1:11" ht="22.5">
      <c r="A184" s="3"/>
      <c r="B184" s="43" t="s">
        <v>53</v>
      </c>
      <c r="C184" s="8"/>
      <c r="D184" s="9"/>
      <c r="E184" s="9"/>
      <c r="F184" s="9"/>
      <c r="G184" s="9"/>
      <c r="H184" s="9"/>
      <c r="I184" s="9"/>
      <c r="J184" s="9"/>
      <c r="K184" s="13"/>
    </row>
    <row r="185" spans="1:11" ht="11.25" customHeight="1">
      <c r="A185" s="3"/>
      <c r="B185" s="38">
        <v>2002</v>
      </c>
      <c r="C185" s="14">
        <v>3317</v>
      </c>
      <c r="D185" s="14">
        <v>7676</v>
      </c>
      <c r="E185" s="14">
        <v>921</v>
      </c>
      <c r="F185" s="14">
        <v>1010</v>
      </c>
      <c r="G185" s="14">
        <v>758</v>
      </c>
      <c r="H185" s="14">
        <v>452</v>
      </c>
      <c r="I185" s="14">
        <v>126</v>
      </c>
      <c r="J185" s="14">
        <v>50</v>
      </c>
      <c r="K185" s="41">
        <v>2.4</v>
      </c>
    </row>
    <row r="186" spans="1:11" ht="11.25" customHeight="1">
      <c r="A186" s="3">
        <v>2</v>
      </c>
      <c r="B186" s="38">
        <v>2010</v>
      </c>
      <c r="C186" s="12">
        <v>2391</v>
      </c>
      <c r="D186" s="12">
        <v>5484</v>
      </c>
      <c r="E186" s="12">
        <v>763</v>
      </c>
      <c r="F186" s="12">
        <v>774</v>
      </c>
      <c r="G186" s="12">
        <v>457</v>
      </c>
      <c r="H186" s="12">
        <v>247</v>
      </c>
      <c r="I186" s="12">
        <v>109</v>
      </c>
      <c r="J186" s="12">
        <v>41</v>
      </c>
      <c r="K186" s="42">
        <v>2.2999999999999998</v>
      </c>
    </row>
    <row r="187" spans="1:11" ht="22.5" customHeight="1">
      <c r="A187" s="3"/>
      <c r="B187" s="39" t="s">
        <v>1</v>
      </c>
      <c r="C187" s="8"/>
      <c r="D187" s="8"/>
      <c r="E187" s="8"/>
      <c r="F187" s="8"/>
      <c r="G187" s="8"/>
      <c r="H187" s="8"/>
      <c r="I187" s="8"/>
      <c r="J187" s="8"/>
      <c r="K187" s="40" t="s">
        <v>14</v>
      </c>
    </row>
    <row r="188" spans="1:11" ht="11.25" customHeight="1">
      <c r="A188" s="3"/>
      <c r="B188" s="38">
        <v>2002</v>
      </c>
      <c r="C188" s="14">
        <v>2941</v>
      </c>
      <c r="D188" s="14">
        <v>7082</v>
      </c>
      <c r="E188" s="14">
        <v>813</v>
      </c>
      <c r="F188" s="14">
        <v>897</v>
      </c>
      <c r="G188" s="14">
        <v>670</v>
      </c>
      <c r="H188" s="14">
        <v>404</v>
      </c>
      <c r="I188" s="14">
        <v>112</v>
      </c>
      <c r="J188" s="14">
        <v>45</v>
      </c>
      <c r="K188" s="41">
        <v>2.4</v>
      </c>
    </row>
    <row r="189" spans="1:11" ht="11.25" customHeight="1">
      <c r="A189" s="3">
        <v>4</v>
      </c>
      <c r="B189" s="38">
        <v>2010</v>
      </c>
      <c r="C189" s="12">
        <v>2234</v>
      </c>
      <c r="D189" s="12">
        <v>5124</v>
      </c>
      <c r="E189" s="12">
        <v>719</v>
      </c>
      <c r="F189" s="12">
        <v>712</v>
      </c>
      <c r="G189" s="12">
        <v>433</v>
      </c>
      <c r="H189" s="12">
        <v>229</v>
      </c>
      <c r="I189" s="12">
        <v>103</v>
      </c>
      <c r="J189" s="12">
        <v>38</v>
      </c>
      <c r="K189" s="42">
        <v>2.2999999999999998</v>
      </c>
    </row>
    <row r="190" spans="1:11" ht="22.5" customHeight="1">
      <c r="A190" s="3"/>
      <c r="B190" s="39" t="s">
        <v>12</v>
      </c>
      <c r="C190" s="8"/>
      <c r="D190" s="8"/>
      <c r="E190" s="8"/>
      <c r="F190" s="8"/>
      <c r="G190" s="8"/>
      <c r="H190" s="8"/>
      <c r="I190" s="8"/>
      <c r="J190" s="8"/>
      <c r="K190" s="40" t="s">
        <v>14</v>
      </c>
    </row>
    <row r="191" spans="1:11" ht="11.25" customHeight="1">
      <c r="A191" s="3"/>
      <c r="B191" s="38">
        <v>2002</v>
      </c>
      <c r="C191" s="14">
        <v>376</v>
      </c>
      <c r="D191" s="14">
        <v>894</v>
      </c>
      <c r="E191" s="14">
        <v>108</v>
      </c>
      <c r="F191" s="14">
        <v>113</v>
      </c>
      <c r="G191" s="14">
        <v>88</v>
      </c>
      <c r="H191" s="14">
        <v>48</v>
      </c>
      <c r="I191" s="14">
        <v>14</v>
      </c>
      <c r="J191" s="14">
        <v>5</v>
      </c>
      <c r="K191" s="41">
        <v>2.4</v>
      </c>
    </row>
    <row r="192" spans="1:11" ht="11.25" customHeight="1">
      <c r="A192" s="3">
        <v>6</v>
      </c>
      <c r="B192" s="35">
        <v>2010</v>
      </c>
      <c r="C192" s="12">
        <v>157</v>
      </c>
      <c r="D192" s="12">
        <v>360</v>
      </c>
      <c r="E192" s="12">
        <v>44</v>
      </c>
      <c r="F192" s="12">
        <v>62</v>
      </c>
      <c r="G192" s="12">
        <v>24</v>
      </c>
      <c r="H192" s="12">
        <v>18</v>
      </c>
      <c r="I192" s="12">
        <v>6</v>
      </c>
      <c r="J192" s="12">
        <v>3</v>
      </c>
      <c r="K192" s="42">
        <v>2.2999999999999998</v>
      </c>
    </row>
    <row r="193" spans="1:11" hidden="1">
      <c r="A193" s="3"/>
      <c r="B193" s="26" t="s">
        <v>0</v>
      </c>
      <c r="C193" s="26">
        <v>1</v>
      </c>
      <c r="D193" s="26">
        <v>2</v>
      </c>
      <c r="E193" s="26">
        <v>3</v>
      </c>
      <c r="F193" s="26">
        <v>4</v>
      </c>
      <c r="G193" s="26">
        <v>5</v>
      </c>
      <c r="H193" s="26">
        <v>6</v>
      </c>
      <c r="I193" s="26">
        <v>7</v>
      </c>
      <c r="J193" s="26">
        <v>8</v>
      </c>
      <c r="K193" s="25">
        <v>9</v>
      </c>
    </row>
    <row r="194" spans="1:11" ht="33.75">
      <c r="A194" s="3"/>
      <c r="B194" s="37" t="s">
        <v>36</v>
      </c>
      <c r="C194" s="8"/>
      <c r="D194" s="9"/>
      <c r="E194" s="9"/>
      <c r="F194" s="9"/>
      <c r="G194" s="9"/>
      <c r="H194" s="9"/>
      <c r="I194" s="9"/>
      <c r="J194" s="9"/>
      <c r="K194" s="9"/>
    </row>
    <row r="195" spans="1:11" ht="11.25" customHeight="1">
      <c r="A195" s="3"/>
      <c r="B195" s="38">
        <v>2002</v>
      </c>
      <c r="C195" s="14">
        <v>24372</v>
      </c>
      <c r="D195" s="14">
        <v>63551</v>
      </c>
      <c r="E195" s="14">
        <v>4982</v>
      </c>
      <c r="F195" s="14">
        <v>7408</v>
      </c>
      <c r="G195" s="14">
        <v>6369</v>
      </c>
      <c r="H195" s="14">
        <v>4079</v>
      </c>
      <c r="I195" s="14">
        <v>1075</v>
      </c>
      <c r="J195" s="14">
        <v>459</v>
      </c>
      <c r="K195" s="41">
        <v>2.6</v>
      </c>
    </row>
    <row r="196" spans="1:11" ht="11.25" customHeight="1">
      <c r="A196" s="3">
        <v>2</v>
      </c>
      <c r="B196" s="38">
        <v>2010</v>
      </c>
      <c r="C196" s="12">
        <v>22683</v>
      </c>
      <c r="D196" s="12">
        <v>54942</v>
      </c>
      <c r="E196" s="12">
        <v>5791</v>
      </c>
      <c r="F196" s="12">
        <v>7601</v>
      </c>
      <c r="G196" s="12">
        <v>5095</v>
      </c>
      <c r="H196" s="12">
        <v>2925</v>
      </c>
      <c r="I196" s="12">
        <v>869</v>
      </c>
      <c r="J196" s="12">
        <v>402</v>
      </c>
      <c r="K196" s="42">
        <v>2.4</v>
      </c>
    </row>
    <row r="197" spans="1:11" ht="22.5" customHeight="1">
      <c r="A197" s="3"/>
      <c r="B197" s="39" t="s">
        <v>1</v>
      </c>
      <c r="C197" s="8"/>
      <c r="D197" s="8"/>
      <c r="E197" s="8"/>
      <c r="F197" s="8"/>
      <c r="G197" s="8"/>
      <c r="H197" s="8"/>
      <c r="I197" s="8"/>
      <c r="J197" s="8"/>
      <c r="K197" s="40" t="s">
        <v>14</v>
      </c>
    </row>
    <row r="198" spans="1:11" ht="11.25" customHeight="1">
      <c r="A198" s="3"/>
      <c r="B198" s="38">
        <v>2002</v>
      </c>
      <c r="C198" s="14">
        <v>19866</v>
      </c>
      <c r="D198" s="14">
        <v>51471</v>
      </c>
      <c r="E198" s="14">
        <v>4058</v>
      </c>
      <c r="F198" s="14">
        <v>6062</v>
      </c>
      <c r="G198" s="14">
        <v>5303</v>
      </c>
      <c r="H198" s="14">
        <v>3296</v>
      </c>
      <c r="I198" s="14">
        <v>828</v>
      </c>
      <c r="J198" s="14">
        <v>319</v>
      </c>
      <c r="K198" s="41">
        <v>2.6</v>
      </c>
    </row>
    <row r="199" spans="1:11" ht="11.25" customHeight="1">
      <c r="A199" s="3">
        <v>4</v>
      </c>
      <c r="B199" s="38">
        <v>2010</v>
      </c>
      <c r="C199" s="12">
        <v>18923</v>
      </c>
      <c r="D199" s="12">
        <v>45466</v>
      </c>
      <c r="E199" s="12">
        <v>4853</v>
      </c>
      <c r="F199" s="12">
        <v>6406</v>
      </c>
      <c r="G199" s="12">
        <v>4288</v>
      </c>
      <c r="H199" s="12">
        <v>2389</v>
      </c>
      <c r="I199" s="12">
        <v>692</v>
      </c>
      <c r="J199" s="12">
        <v>295</v>
      </c>
      <c r="K199" s="42">
        <v>2.4</v>
      </c>
    </row>
    <row r="200" spans="1:11" ht="22.5" customHeight="1">
      <c r="A200" s="3"/>
      <c r="B200" s="39" t="s">
        <v>12</v>
      </c>
      <c r="C200" s="8"/>
      <c r="D200" s="8"/>
      <c r="E200" s="8"/>
      <c r="F200" s="8"/>
      <c r="G200" s="8"/>
      <c r="H200" s="8"/>
      <c r="I200" s="8"/>
      <c r="J200" s="8"/>
      <c r="K200" s="40" t="s">
        <v>14</v>
      </c>
    </row>
    <row r="201" spans="1:11" ht="11.25" customHeight="1">
      <c r="A201" s="3"/>
      <c r="B201" s="38">
        <v>2002</v>
      </c>
      <c r="C201" s="14">
        <v>4506</v>
      </c>
      <c r="D201" s="14">
        <v>12080</v>
      </c>
      <c r="E201" s="14">
        <v>924</v>
      </c>
      <c r="F201" s="14">
        <v>1346</v>
      </c>
      <c r="G201" s="14">
        <v>1066</v>
      </c>
      <c r="H201" s="14">
        <v>783</v>
      </c>
      <c r="I201" s="14">
        <v>247</v>
      </c>
      <c r="J201" s="14">
        <v>140</v>
      </c>
      <c r="K201" s="41">
        <v>2.7</v>
      </c>
    </row>
    <row r="202" spans="1:11" ht="11.25" customHeight="1">
      <c r="A202" s="3">
        <v>6</v>
      </c>
      <c r="B202" s="38">
        <v>2010</v>
      </c>
      <c r="C202" s="12">
        <v>3760</v>
      </c>
      <c r="D202" s="12">
        <v>9476</v>
      </c>
      <c r="E202" s="12">
        <v>938</v>
      </c>
      <c r="F202" s="12">
        <v>1195</v>
      </c>
      <c r="G202" s="12">
        <v>807</v>
      </c>
      <c r="H202" s="12">
        <v>536</v>
      </c>
      <c r="I202" s="12">
        <v>177</v>
      </c>
      <c r="J202" s="12">
        <v>107</v>
      </c>
      <c r="K202" s="42">
        <v>2.5</v>
      </c>
    </row>
    <row r="203" spans="1:11" hidden="1">
      <c r="A203" s="3"/>
      <c r="B203" s="26" t="s">
        <v>0</v>
      </c>
      <c r="C203" s="26">
        <v>1</v>
      </c>
      <c r="D203" s="26">
        <v>2</v>
      </c>
      <c r="E203" s="26">
        <v>3</v>
      </c>
      <c r="F203" s="26">
        <v>4</v>
      </c>
      <c r="G203" s="25">
        <v>5</v>
      </c>
      <c r="H203" s="11">
        <v>6</v>
      </c>
      <c r="I203" s="26">
        <v>7</v>
      </c>
      <c r="J203" s="26">
        <v>8</v>
      </c>
      <c r="K203" s="25">
        <v>9</v>
      </c>
    </row>
    <row r="204" spans="1:11" ht="33.75">
      <c r="A204" s="3"/>
      <c r="B204" s="43" t="s">
        <v>37</v>
      </c>
      <c r="C204" s="8"/>
      <c r="D204" s="9"/>
      <c r="E204" s="9"/>
      <c r="F204" s="9"/>
      <c r="G204" s="9"/>
      <c r="H204" s="13"/>
      <c r="I204" s="9"/>
      <c r="J204" s="9"/>
      <c r="K204" s="13"/>
    </row>
    <row r="205" spans="1:11" ht="11.25" customHeight="1">
      <c r="A205" s="3"/>
      <c r="B205" s="38">
        <v>2002</v>
      </c>
      <c r="C205" s="14">
        <v>28982</v>
      </c>
      <c r="D205" s="14">
        <v>77384</v>
      </c>
      <c r="E205" s="14">
        <v>6037</v>
      </c>
      <c r="F205" s="14">
        <v>8670</v>
      </c>
      <c r="G205" s="14">
        <v>6881</v>
      </c>
      <c r="H205" s="14">
        <v>4910</v>
      </c>
      <c r="I205" s="14">
        <v>1673</v>
      </c>
      <c r="J205" s="14">
        <v>811</v>
      </c>
      <c r="K205" s="41">
        <v>2.7</v>
      </c>
    </row>
    <row r="206" spans="1:11" ht="11.25" customHeight="1">
      <c r="A206" s="3">
        <v>2</v>
      </c>
      <c r="B206" s="38">
        <v>2010</v>
      </c>
      <c r="C206" s="12">
        <v>26708</v>
      </c>
      <c r="D206" s="12">
        <v>69049</v>
      </c>
      <c r="E206" s="12">
        <v>6174</v>
      </c>
      <c r="F206" s="12">
        <v>8287</v>
      </c>
      <c r="G206" s="12">
        <v>6064</v>
      </c>
      <c r="H206" s="12">
        <v>4035</v>
      </c>
      <c r="I206" s="12">
        <v>1391</v>
      </c>
      <c r="J206" s="12">
        <v>757</v>
      </c>
      <c r="K206" s="42">
        <v>2.6</v>
      </c>
    </row>
    <row r="207" spans="1:11" ht="22.5" customHeight="1">
      <c r="A207" s="3"/>
      <c r="B207" s="39" t="s">
        <v>1</v>
      </c>
      <c r="C207" s="8"/>
      <c r="D207" s="8"/>
      <c r="E207" s="8"/>
      <c r="F207" s="8"/>
      <c r="G207" s="8"/>
      <c r="H207" s="8"/>
      <c r="I207" s="8"/>
      <c r="J207" s="8"/>
      <c r="K207" s="40" t="s">
        <v>14</v>
      </c>
    </row>
    <row r="208" spans="1:11" ht="11.25" customHeight="1">
      <c r="A208" s="3"/>
      <c r="B208" s="38">
        <v>2002</v>
      </c>
      <c r="C208" s="14">
        <v>20611</v>
      </c>
      <c r="D208" s="14">
        <v>53864</v>
      </c>
      <c r="E208" s="14">
        <v>4343</v>
      </c>
      <c r="F208" s="14">
        <v>6279</v>
      </c>
      <c r="G208" s="14">
        <v>5116</v>
      </c>
      <c r="H208" s="14">
        <v>3424</v>
      </c>
      <c r="I208" s="14">
        <v>1020</v>
      </c>
      <c r="J208" s="14">
        <v>429</v>
      </c>
      <c r="K208" s="41">
        <v>2.6</v>
      </c>
    </row>
    <row r="209" spans="1:11" ht="11.25" customHeight="1">
      <c r="A209" s="3">
        <v>4</v>
      </c>
      <c r="B209" s="38">
        <v>2010</v>
      </c>
      <c r="C209" s="12">
        <v>19629</v>
      </c>
      <c r="D209" s="12">
        <v>49694</v>
      </c>
      <c r="E209" s="12">
        <v>4634</v>
      </c>
      <c r="F209" s="12">
        <v>6120</v>
      </c>
      <c r="G209" s="12">
        <v>4638</v>
      </c>
      <c r="H209" s="12">
        <v>2935</v>
      </c>
      <c r="I209" s="12">
        <v>889</v>
      </c>
      <c r="J209" s="12">
        <v>413</v>
      </c>
      <c r="K209" s="42">
        <v>2.5</v>
      </c>
    </row>
    <row r="210" spans="1:11" ht="22.5" customHeight="1">
      <c r="A210" s="3"/>
      <c r="B210" s="39" t="s">
        <v>12</v>
      </c>
      <c r="C210" s="8"/>
      <c r="D210" s="8"/>
      <c r="E210" s="8"/>
      <c r="F210" s="8"/>
      <c r="G210" s="8"/>
      <c r="H210" s="8"/>
      <c r="I210" s="8"/>
      <c r="J210" s="8"/>
      <c r="K210" s="40" t="s">
        <v>14</v>
      </c>
    </row>
    <row r="211" spans="1:11" ht="11.25" customHeight="1">
      <c r="A211" s="3"/>
      <c r="B211" s="38">
        <v>2002</v>
      </c>
      <c r="C211" s="14">
        <v>8371</v>
      </c>
      <c r="D211" s="14">
        <v>23520</v>
      </c>
      <c r="E211" s="14">
        <v>1694</v>
      </c>
      <c r="F211" s="14">
        <v>2391</v>
      </c>
      <c r="G211" s="14">
        <v>1765</v>
      </c>
      <c r="H211" s="14">
        <v>1486</v>
      </c>
      <c r="I211" s="14">
        <v>653</v>
      </c>
      <c r="J211" s="14">
        <v>382</v>
      </c>
      <c r="K211" s="41">
        <v>2.8</v>
      </c>
    </row>
    <row r="212" spans="1:11" ht="11.25" customHeight="1">
      <c r="A212" s="3">
        <v>6</v>
      </c>
      <c r="B212" s="38">
        <v>2010</v>
      </c>
      <c r="C212" s="12">
        <v>7079</v>
      </c>
      <c r="D212" s="12">
        <v>19355</v>
      </c>
      <c r="E212" s="12">
        <v>1540</v>
      </c>
      <c r="F212" s="12">
        <v>2167</v>
      </c>
      <c r="G212" s="12">
        <v>1426</v>
      </c>
      <c r="H212" s="12">
        <v>1100</v>
      </c>
      <c r="I212" s="12">
        <v>502</v>
      </c>
      <c r="J212" s="12">
        <v>344</v>
      </c>
      <c r="K212" s="42">
        <v>2.7</v>
      </c>
    </row>
    <row r="213" spans="1:11" hidden="1">
      <c r="A213" s="3"/>
      <c r="B213" s="26" t="s">
        <v>0</v>
      </c>
      <c r="C213" s="26">
        <v>1</v>
      </c>
      <c r="D213" s="26">
        <v>2</v>
      </c>
      <c r="E213" s="26">
        <v>3</v>
      </c>
      <c r="F213" s="26">
        <v>4</v>
      </c>
      <c r="G213" s="26">
        <v>5</v>
      </c>
      <c r="H213" s="26">
        <v>6</v>
      </c>
      <c r="I213" s="26">
        <v>7</v>
      </c>
      <c r="J213" s="26">
        <v>8</v>
      </c>
      <c r="K213" s="25">
        <v>9</v>
      </c>
    </row>
    <row r="214" spans="1:11" ht="33.75">
      <c r="A214" s="3"/>
      <c r="B214" s="37" t="s">
        <v>54</v>
      </c>
      <c r="C214" s="8"/>
      <c r="D214" s="9"/>
      <c r="E214" s="9"/>
      <c r="F214" s="9"/>
      <c r="G214" s="9"/>
      <c r="H214" s="9"/>
      <c r="I214" s="9"/>
      <c r="J214" s="9"/>
      <c r="K214" s="9"/>
    </row>
    <row r="215" spans="1:11" ht="11.25" customHeight="1">
      <c r="A215" s="3"/>
      <c r="B215" s="38">
        <v>2002</v>
      </c>
      <c r="C215" s="14">
        <v>2819</v>
      </c>
      <c r="D215" s="14">
        <v>8939</v>
      </c>
      <c r="E215" s="14">
        <v>488</v>
      </c>
      <c r="F215" s="14">
        <v>631</v>
      </c>
      <c r="G215" s="14">
        <v>574</v>
      </c>
      <c r="H215" s="14">
        <v>596</v>
      </c>
      <c r="I215" s="14">
        <v>294</v>
      </c>
      <c r="J215" s="14">
        <v>236</v>
      </c>
      <c r="K215" s="41">
        <v>3.2</v>
      </c>
    </row>
    <row r="216" spans="1:11" ht="11.25" customHeight="1">
      <c r="A216" s="3">
        <v>2</v>
      </c>
      <c r="B216" s="38">
        <v>2010</v>
      </c>
      <c r="C216" s="12">
        <v>3027</v>
      </c>
      <c r="D216" s="12">
        <v>9444</v>
      </c>
      <c r="E216" s="12">
        <v>570</v>
      </c>
      <c r="F216" s="12">
        <v>707</v>
      </c>
      <c r="G216" s="12">
        <v>646</v>
      </c>
      <c r="H216" s="12">
        <v>512</v>
      </c>
      <c r="I216" s="12">
        <v>315</v>
      </c>
      <c r="J216" s="12">
        <v>277</v>
      </c>
      <c r="K216" s="42">
        <v>3.1</v>
      </c>
    </row>
    <row r="217" spans="1:11" ht="22.5" customHeight="1">
      <c r="A217" s="3"/>
      <c r="B217" s="39" t="s">
        <v>1</v>
      </c>
      <c r="C217" s="8"/>
      <c r="D217" s="8"/>
      <c r="E217" s="8"/>
      <c r="F217" s="8"/>
      <c r="G217" s="8"/>
      <c r="H217" s="8"/>
      <c r="I217" s="8"/>
      <c r="J217" s="8"/>
      <c r="K217" s="40" t="s">
        <v>14</v>
      </c>
    </row>
    <row r="218" spans="1:11" ht="11.25" customHeight="1">
      <c r="A218" s="3"/>
      <c r="B218" s="38">
        <v>2002</v>
      </c>
      <c r="C218" s="14">
        <v>394</v>
      </c>
      <c r="D218" s="14">
        <v>1143</v>
      </c>
      <c r="E218" s="14">
        <v>75</v>
      </c>
      <c r="F218" s="14">
        <v>104</v>
      </c>
      <c r="G218" s="14">
        <v>89</v>
      </c>
      <c r="H218" s="14">
        <v>69</v>
      </c>
      <c r="I218" s="14">
        <v>37</v>
      </c>
      <c r="J218" s="14">
        <v>20</v>
      </c>
      <c r="K218" s="41">
        <v>2.9</v>
      </c>
    </row>
    <row r="219" spans="1:11" ht="11.25" customHeight="1">
      <c r="A219" s="3">
        <v>4</v>
      </c>
      <c r="B219" s="38">
        <v>2010</v>
      </c>
      <c r="C219" s="12">
        <v>413</v>
      </c>
      <c r="D219" s="12">
        <v>1251</v>
      </c>
      <c r="E219" s="12">
        <v>87</v>
      </c>
      <c r="F219" s="12">
        <v>95</v>
      </c>
      <c r="G219" s="12">
        <v>80</v>
      </c>
      <c r="H219" s="12">
        <v>77</v>
      </c>
      <c r="I219" s="12">
        <v>42</v>
      </c>
      <c r="J219" s="12">
        <v>32</v>
      </c>
      <c r="K219" s="42">
        <v>3</v>
      </c>
    </row>
    <row r="220" spans="1:11" ht="22.5" customHeight="1">
      <c r="A220" s="3"/>
      <c r="B220" s="39" t="s">
        <v>12</v>
      </c>
      <c r="C220" s="8"/>
      <c r="D220" s="8"/>
      <c r="E220" s="8"/>
      <c r="F220" s="8"/>
      <c r="G220" s="8"/>
      <c r="H220" s="8"/>
      <c r="I220" s="8"/>
      <c r="J220" s="8"/>
      <c r="K220" s="40" t="s">
        <v>14</v>
      </c>
    </row>
    <row r="221" spans="1:11" ht="11.25" customHeight="1">
      <c r="A221" s="3"/>
      <c r="B221" s="38">
        <v>2002</v>
      </c>
      <c r="C221" s="14">
        <v>2425</v>
      </c>
      <c r="D221" s="14">
        <v>7796</v>
      </c>
      <c r="E221" s="14">
        <v>413</v>
      </c>
      <c r="F221" s="14">
        <v>527</v>
      </c>
      <c r="G221" s="14">
        <v>485</v>
      </c>
      <c r="H221" s="14">
        <v>527</v>
      </c>
      <c r="I221" s="14">
        <v>257</v>
      </c>
      <c r="J221" s="14">
        <v>216</v>
      </c>
      <c r="K221" s="41">
        <v>3.2</v>
      </c>
    </row>
    <row r="222" spans="1:11" ht="11.25" customHeight="1">
      <c r="A222" s="3">
        <v>6</v>
      </c>
      <c r="B222" s="38">
        <v>2010</v>
      </c>
      <c r="C222" s="12">
        <v>2614</v>
      </c>
      <c r="D222" s="12">
        <v>8193</v>
      </c>
      <c r="E222" s="12">
        <v>483</v>
      </c>
      <c r="F222" s="12">
        <v>612</v>
      </c>
      <c r="G222" s="12">
        <v>566</v>
      </c>
      <c r="H222" s="12">
        <v>435</v>
      </c>
      <c r="I222" s="12">
        <v>273</v>
      </c>
      <c r="J222" s="12">
        <v>245</v>
      </c>
      <c r="K222" s="42">
        <v>3.1</v>
      </c>
    </row>
    <row r="223" spans="1:11" hidden="1">
      <c r="A223" s="3"/>
      <c r="B223" s="26" t="s">
        <v>0</v>
      </c>
      <c r="C223" s="26">
        <v>1</v>
      </c>
      <c r="D223" s="26">
        <v>2</v>
      </c>
      <c r="E223" s="26">
        <v>3</v>
      </c>
      <c r="F223" s="26">
        <v>4</v>
      </c>
      <c r="G223" s="26">
        <v>5</v>
      </c>
      <c r="H223" s="26">
        <v>6</v>
      </c>
      <c r="I223" s="26">
        <v>7</v>
      </c>
      <c r="J223" s="26">
        <v>8</v>
      </c>
      <c r="K223" s="25">
        <v>9</v>
      </c>
    </row>
    <row r="224" spans="1:11" ht="33.75">
      <c r="A224" s="3"/>
      <c r="B224" s="37" t="s">
        <v>38</v>
      </c>
      <c r="C224" s="8"/>
      <c r="D224" s="9"/>
      <c r="E224" s="9"/>
      <c r="F224" s="9"/>
      <c r="G224" s="9"/>
      <c r="H224" s="9"/>
      <c r="I224" s="9"/>
      <c r="J224" s="9"/>
      <c r="K224" s="9"/>
    </row>
    <row r="225" spans="1:11" ht="11.25" customHeight="1">
      <c r="A225" s="3"/>
      <c r="B225" s="38">
        <v>2002</v>
      </c>
      <c r="C225" s="14">
        <v>16561</v>
      </c>
      <c r="D225" s="14">
        <v>43734</v>
      </c>
      <c r="E225" s="14">
        <v>3532</v>
      </c>
      <c r="F225" s="14">
        <v>4956</v>
      </c>
      <c r="G225" s="14">
        <v>3982</v>
      </c>
      <c r="H225" s="14">
        <v>2782</v>
      </c>
      <c r="I225" s="14">
        <v>877</v>
      </c>
      <c r="J225" s="14">
        <v>432</v>
      </c>
      <c r="K225" s="41">
        <v>2.6</v>
      </c>
    </row>
    <row r="226" spans="1:11" ht="11.25" customHeight="1">
      <c r="A226" s="3">
        <v>2</v>
      </c>
      <c r="B226" s="38">
        <v>2010</v>
      </c>
      <c r="C226" s="12">
        <v>15924</v>
      </c>
      <c r="D226" s="12">
        <v>40470</v>
      </c>
      <c r="E226" s="12">
        <v>3995</v>
      </c>
      <c r="F226" s="12">
        <v>4904</v>
      </c>
      <c r="G226" s="12">
        <v>3486</v>
      </c>
      <c r="H226" s="12">
        <v>2280</v>
      </c>
      <c r="I226" s="12">
        <v>807</v>
      </c>
      <c r="J226" s="12">
        <v>452</v>
      </c>
      <c r="K226" s="42">
        <v>2.5</v>
      </c>
    </row>
    <row r="227" spans="1:11" ht="22.5" customHeight="1">
      <c r="A227" s="3"/>
      <c r="B227" s="39" t="s">
        <v>1</v>
      </c>
      <c r="C227" s="8"/>
      <c r="D227" s="8"/>
      <c r="E227" s="8"/>
      <c r="F227" s="8"/>
      <c r="G227" s="8"/>
      <c r="H227" s="8"/>
      <c r="I227" s="8"/>
      <c r="J227" s="8"/>
      <c r="K227" s="40" t="s">
        <v>14</v>
      </c>
    </row>
    <row r="228" spans="1:11" ht="11.25" customHeight="1">
      <c r="A228" s="3"/>
      <c r="B228" s="38">
        <v>2002</v>
      </c>
      <c r="C228" s="14">
        <v>14926</v>
      </c>
      <c r="D228" s="14">
        <v>39311</v>
      </c>
      <c r="E228" s="14">
        <v>3152</v>
      </c>
      <c r="F228" s="14">
        <v>4451</v>
      </c>
      <c r="G228" s="14">
        <v>3684</v>
      </c>
      <c r="H228" s="14">
        <v>2522</v>
      </c>
      <c r="I228" s="14">
        <v>769</v>
      </c>
      <c r="J228" s="14">
        <v>348</v>
      </c>
      <c r="K228" s="41">
        <v>2.6</v>
      </c>
    </row>
    <row r="229" spans="1:11" ht="11.25" customHeight="1">
      <c r="A229" s="3">
        <v>4</v>
      </c>
      <c r="B229" s="38">
        <v>2010</v>
      </c>
      <c r="C229" s="12">
        <v>14308</v>
      </c>
      <c r="D229" s="12">
        <v>36272</v>
      </c>
      <c r="E229" s="12">
        <v>3560</v>
      </c>
      <c r="F229" s="12">
        <v>4414</v>
      </c>
      <c r="G229" s="12">
        <v>3198</v>
      </c>
      <c r="H229" s="12">
        <v>2054</v>
      </c>
      <c r="I229" s="12">
        <v>700</v>
      </c>
      <c r="J229" s="12">
        <v>382</v>
      </c>
      <c r="K229" s="42">
        <v>2.5</v>
      </c>
    </row>
    <row r="230" spans="1:11" ht="22.5" customHeight="1">
      <c r="A230" s="3"/>
      <c r="B230" s="39" t="s">
        <v>12</v>
      </c>
      <c r="C230" s="8"/>
      <c r="D230" s="8"/>
      <c r="E230" s="8"/>
      <c r="F230" s="8"/>
      <c r="G230" s="8"/>
      <c r="H230" s="8"/>
      <c r="I230" s="8"/>
      <c r="J230" s="8"/>
      <c r="K230" s="40" t="s">
        <v>14</v>
      </c>
    </row>
    <row r="231" spans="1:11" ht="11.25" customHeight="1">
      <c r="A231" s="3"/>
      <c r="B231" s="38">
        <v>2002</v>
      </c>
      <c r="C231" s="14">
        <v>1635</v>
      </c>
      <c r="D231" s="14">
        <v>4423</v>
      </c>
      <c r="E231" s="14">
        <v>380</v>
      </c>
      <c r="F231" s="14">
        <v>505</v>
      </c>
      <c r="G231" s="14">
        <v>298</v>
      </c>
      <c r="H231" s="14">
        <v>260</v>
      </c>
      <c r="I231" s="14">
        <v>108</v>
      </c>
      <c r="J231" s="14">
        <v>84</v>
      </c>
      <c r="K231" s="41">
        <v>2.7</v>
      </c>
    </row>
    <row r="232" spans="1:11" ht="11.25" customHeight="1">
      <c r="A232" s="3">
        <v>6</v>
      </c>
      <c r="B232" s="38">
        <v>2010</v>
      </c>
      <c r="C232" s="12">
        <v>1616</v>
      </c>
      <c r="D232" s="12">
        <v>4198</v>
      </c>
      <c r="E232" s="12">
        <v>435</v>
      </c>
      <c r="F232" s="12">
        <v>490</v>
      </c>
      <c r="G232" s="12">
        <v>288</v>
      </c>
      <c r="H232" s="12">
        <v>226</v>
      </c>
      <c r="I232" s="12">
        <v>107</v>
      </c>
      <c r="J232" s="12">
        <v>70</v>
      </c>
      <c r="K232" s="42">
        <v>2.6</v>
      </c>
    </row>
    <row r="233" spans="1:11" hidden="1">
      <c r="A233" s="3"/>
      <c r="B233" s="26" t="s">
        <v>0</v>
      </c>
      <c r="C233" s="26">
        <v>1</v>
      </c>
      <c r="D233" s="26">
        <v>2</v>
      </c>
      <c r="E233" s="26">
        <v>3</v>
      </c>
      <c r="F233" s="25">
        <v>4</v>
      </c>
      <c r="G233" s="11">
        <v>5</v>
      </c>
      <c r="H233" s="26">
        <v>6</v>
      </c>
      <c r="I233" s="26">
        <v>7</v>
      </c>
      <c r="J233" s="26">
        <v>8</v>
      </c>
      <c r="K233" s="25">
        <v>9</v>
      </c>
    </row>
    <row r="234" spans="1:11" ht="33.75">
      <c r="A234" s="3"/>
      <c r="B234" s="37" t="s">
        <v>39</v>
      </c>
      <c r="C234" s="28"/>
      <c r="D234" s="29"/>
      <c r="E234" s="29"/>
      <c r="F234" s="29"/>
      <c r="G234" s="30"/>
      <c r="H234" s="29"/>
      <c r="I234" s="29"/>
      <c r="J234" s="29"/>
      <c r="K234" s="29"/>
    </row>
    <row r="235" spans="1:11" ht="11.25" customHeight="1">
      <c r="A235" s="3"/>
      <c r="B235" s="35">
        <v>2002</v>
      </c>
      <c r="C235" s="27">
        <v>31591</v>
      </c>
      <c r="D235" s="27">
        <f>54156+30401</f>
        <v>84557</v>
      </c>
      <c r="E235" s="27">
        <f>2142+4475</f>
        <v>6617</v>
      </c>
      <c r="F235" s="27">
        <f>6294+3105</f>
        <v>9399</v>
      </c>
      <c r="G235" s="27">
        <f>5211+2285</f>
        <v>7496</v>
      </c>
      <c r="H235" s="27">
        <f>1909+3390</f>
        <v>5299</v>
      </c>
      <c r="I235" s="27">
        <f>1000+797</f>
        <v>1797</v>
      </c>
      <c r="J235" s="27">
        <f>539+444</f>
        <v>983</v>
      </c>
      <c r="K235" s="33">
        <v>2.8</v>
      </c>
    </row>
    <row r="236" spans="1:11" ht="11.25" customHeight="1">
      <c r="A236" s="3">
        <v>2</v>
      </c>
      <c r="B236" s="35">
        <v>2010</v>
      </c>
      <c r="C236" s="12">
        <v>29490</v>
      </c>
      <c r="D236" s="12">
        <v>74889</v>
      </c>
      <c r="E236" s="12">
        <v>7146</v>
      </c>
      <c r="F236" s="12">
        <v>9154</v>
      </c>
      <c r="G236" s="12">
        <v>6660</v>
      </c>
      <c r="H236" s="12">
        <v>4404</v>
      </c>
      <c r="I236" s="12">
        <v>1420</v>
      </c>
      <c r="J236" s="12">
        <v>706</v>
      </c>
      <c r="K236" s="32">
        <v>2.5</v>
      </c>
    </row>
    <row r="237" spans="1:11" ht="22.5" customHeight="1">
      <c r="A237" s="3"/>
      <c r="B237" s="36" t="s">
        <v>1</v>
      </c>
      <c r="C237" s="8"/>
      <c r="D237" s="8"/>
      <c r="E237" s="8"/>
      <c r="F237" s="8"/>
      <c r="G237" s="8"/>
      <c r="H237" s="8"/>
      <c r="I237" s="8"/>
      <c r="J237" s="8"/>
      <c r="K237" s="31" t="s">
        <v>14</v>
      </c>
    </row>
    <row r="238" spans="1:11" ht="11.25" customHeight="1">
      <c r="A238" s="3"/>
      <c r="B238" s="35">
        <v>2002</v>
      </c>
      <c r="C238" s="7">
        <f>2964+20814</f>
        <v>23778</v>
      </c>
      <c r="D238" s="7">
        <f>8129+54156</f>
        <v>62285</v>
      </c>
      <c r="E238" s="7">
        <f>4475+561</f>
        <v>5036</v>
      </c>
      <c r="F238" s="7">
        <f>893+6294</f>
        <v>7187</v>
      </c>
      <c r="G238" s="7">
        <f>709+5211</f>
        <v>5920</v>
      </c>
      <c r="H238" s="7">
        <f>516+3390</f>
        <v>3906</v>
      </c>
      <c r="I238" s="7">
        <f>1000+175</f>
        <v>1175</v>
      </c>
      <c r="J238" s="7">
        <f>110+444</f>
        <v>554</v>
      </c>
      <c r="K238" s="31">
        <v>2.7</v>
      </c>
    </row>
    <row r="239" spans="1:11" ht="11.25" customHeight="1">
      <c r="A239" s="3">
        <v>4</v>
      </c>
      <c r="B239" s="35">
        <v>2010</v>
      </c>
      <c r="C239" s="12">
        <v>22608</v>
      </c>
      <c r="D239" s="12">
        <v>56704</v>
      </c>
      <c r="E239" s="12">
        <v>5606</v>
      </c>
      <c r="F239" s="12">
        <v>7021</v>
      </c>
      <c r="G239" s="12">
        <v>5165</v>
      </c>
      <c r="H239" s="12">
        <v>3337</v>
      </c>
      <c r="I239" s="12">
        <v>1013</v>
      </c>
      <c r="J239" s="12">
        <v>466</v>
      </c>
      <c r="K239" s="32">
        <v>2.5</v>
      </c>
    </row>
    <row r="240" spans="1:11" ht="22.5" customHeight="1">
      <c r="A240" s="3"/>
      <c r="B240" s="36" t="s">
        <v>12</v>
      </c>
      <c r="C240" s="8"/>
      <c r="D240" s="8"/>
      <c r="E240" s="8"/>
      <c r="F240" s="8"/>
      <c r="G240" s="8"/>
      <c r="H240" s="8"/>
      <c r="I240" s="8"/>
      <c r="J240" s="8"/>
      <c r="K240" s="31" t="s">
        <v>14</v>
      </c>
    </row>
    <row r="241" spans="1:11" ht="11.25" customHeight="1">
      <c r="A241" s="3"/>
      <c r="B241" s="35">
        <v>2002</v>
      </c>
      <c r="C241" s="7">
        <v>7813</v>
      </c>
      <c r="D241" s="7">
        <v>22272</v>
      </c>
      <c r="E241" s="7">
        <v>1581</v>
      </c>
      <c r="F241" s="7">
        <v>2212</v>
      </c>
      <c r="G241" s="7">
        <v>1576</v>
      </c>
      <c r="H241" s="7">
        <v>1393</v>
      </c>
      <c r="I241" s="7">
        <v>622</v>
      </c>
      <c r="J241" s="7">
        <v>429</v>
      </c>
      <c r="K241" s="31">
        <v>2.9</v>
      </c>
    </row>
    <row r="242" spans="1:11" ht="11.25" customHeight="1">
      <c r="A242" s="3">
        <v>6</v>
      </c>
      <c r="B242" s="35">
        <v>2010</v>
      </c>
      <c r="C242" s="12">
        <v>6882</v>
      </c>
      <c r="D242" s="12">
        <v>18185</v>
      </c>
      <c r="E242" s="12">
        <v>1540</v>
      </c>
      <c r="F242" s="12">
        <v>2133</v>
      </c>
      <c r="G242" s="12">
        <v>1495</v>
      </c>
      <c r="H242" s="12">
        <v>1067</v>
      </c>
      <c r="I242" s="12">
        <v>407</v>
      </c>
      <c r="J242" s="12">
        <v>240</v>
      </c>
      <c r="K242" s="32">
        <v>2.6</v>
      </c>
    </row>
    <row r="243" spans="1:11" hidden="1">
      <c r="A243" s="3"/>
      <c r="B243" s="26" t="s">
        <v>0</v>
      </c>
      <c r="C243" s="26">
        <v>1</v>
      </c>
      <c r="D243" s="26">
        <v>2</v>
      </c>
      <c r="E243" s="26">
        <v>3</v>
      </c>
      <c r="F243" s="26">
        <v>4</v>
      </c>
      <c r="G243" s="26">
        <v>5</v>
      </c>
      <c r="H243" s="26">
        <v>6</v>
      </c>
      <c r="I243" s="26">
        <v>7</v>
      </c>
      <c r="J243" s="26">
        <v>8</v>
      </c>
      <c r="K243" s="25">
        <v>9</v>
      </c>
    </row>
    <row r="244" spans="1:11" ht="33.75">
      <c r="A244" s="3"/>
      <c r="B244" s="37" t="s">
        <v>40</v>
      </c>
      <c r="C244" s="8"/>
      <c r="D244" s="9"/>
      <c r="E244" s="9"/>
      <c r="F244" s="9"/>
      <c r="G244" s="9"/>
      <c r="H244" s="9"/>
      <c r="I244" s="9"/>
      <c r="J244" s="9"/>
      <c r="K244" s="9"/>
    </row>
    <row r="245" spans="1:11" ht="22.5" customHeight="1">
      <c r="A245" s="3"/>
      <c r="B245" s="36" t="s">
        <v>12</v>
      </c>
      <c r="C245" s="8"/>
      <c r="D245" s="8"/>
      <c r="E245" s="8"/>
      <c r="F245" s="8"/>
      <c r="G245" s="8"/>
      <c r="H245" s="8"/>
      <c r="I245" s="8"/>
      <c r="J245" s="8"/>
      <c r="K245" s="31" t="s">
        <v>14</v>
      </c>
    </row>
    <row r="246" spans="1:11" ht="11.25" customHeight="1">
      <c r="A246" s="3"/>
      <c r="B246" s="38">
        <v>2002</v>
      </c>
      <c r="C246" s="14">
        <v>10188</v>
      </c>
      <c r="D246" s="14">
        <v>29338</v>
      </c>
      <c r="E246" s="14">
        <v>1989</v>
      </c>
      <c r="F246" s="14">
        <v>2781</v>
      </c>
      <c r="G246" s="14">
        <v>2117</v>
      </c>
      <c r="H246" s="14">
        <v>1960</v>
      </c>
      <c r="I246" s="14">
        <v>810</v>
      </c>
      <c r="J246" s="14">
        <v>531</v>
      </c>
      <c r="K246" s="41">
        <v>2.9</v>
      </c>
    </row>
    <row r="247" spans="1:11" ht="11.25" customHeight="1">
      <c r="A247" s="3">
        <v>6</v>
      </c>
      <c r="B247" s="38">
        <v>2010</v>
      </c>
      <c r="C247" s="12">
        <v>9575</v>
      </c>
      <c r="D247" s="12">
        <v>27069</v>
      </c>
      <c r="E247" s="12">
        <v>2053</v>
      </c>
      <c r="F247" s="12">
        <v>2657</v>
      </c>
      <c r="G247" s="12">
        <v>1941</v>
      </c>
      <c r="H247" s="12">
        <v>1661</v>
      </c>
      <c r="I247" s="12">
        <v>710</v>
      </c>
      <c r="J247" s="12">
        <v>553</v>
      </c>
      <c r="K247" s="42">
        <v>2.8</v>
      </c>
    </row>
    <row r="248" spans="1:11" hidden="1">
      <c r="A248" s="3"/>
      <c r="B248" s="26" t="s">
        <v>0</v>
      </c>
      <c r="C248" s="25">
        <v>1</v>
      </c>
      <c r="D248" s="25">
        <v>2</v>
      </c>
      <c r="E248" s="25">
        <v>3</v>
      </c>
      <c r="F248" s="25">
        <v>4</v>
      </c>
      <c r="G248" s="25">
        <v>5</v>
      </c>
      <c r="H248" s="25">
        <v>6</v>
      </c>
      <c r="I248" s="25">
        <v>7</v>
      </c>
      <c r="J248" s="25">
        <v>8</v>
      </c>
      <c r="K248" s="24">
        <v>9</v>
      </c>
    </row>
    <row r="249" spans="1:11" ht="33.75">
      <c r="A249" s="3"/>
      <c r="B249" s="43" t="s">
        <v>55</v>
      </c>
      <c r="C249" s="8"/>
      <c r="D249" s="9"/>
      <c r="E249" s="9"/>
      <c r="F249" s="9"/>
      <c r="G249" s="9"/>
      <c r="H249" s="9"/>
      <c r="I249" s="9"/>
      <c r="J249" s="9"/>
      <c r="K249" s="13"/>
    </row>
    <row r="250" spans="1:11" ht="11.25" customHeight="1">
      <c r="A250" s="3"/>
      <c r="B250" s="38">
        <v>2002</v>
      </c>
      <c r="C250" s="14">
        <v>17802</v>
      </c>
      <c r="D250" s="14">
        <v>49711</v>
      </c>
      <c r="E250" s="14">
        <v>3596</v>
      </c>
      <c r="F250" s="14">
        <v>4771</v>
      </c>
      <c r="G250" s="14">
        <v>4254</v>
      </c>
      <c r="H250" s="14">
        <v>3259</v>
      </c>
      <c r="I250" s="14">
        <v>1208</v>
      </c>
      <c r="J250" s="14">
        <v>714</v>
      </c>
      <c r="K250" s="41">
        <v>2.8</v>
      </c>
    </row>
    <row r="251" spans="1:11" ht="11.25" customHeight="1">
      <c r="A251" s="3">
        <v>2</v>
      </c>
      <c r="B251" s="38">
        <v>2010</v>
      </c>
      <c r="C251" s="12">
        <v>17847</v>
      </c>
      <c r="D251" s="12">
        <v>49055</v>
      </c>
      <c r="E251" s="12">
        <v>4057</v>
      </c>
      <c r="F251" s="12">
        <v>4793</v>
      </c>
      <c r="G251" s="12">
        <v>4073</v>
      </c>
      <c r="H251" s="12">
        <v>2949</v>
      </c>
      <c r="I251" s="12">
        <v>1123</v>
      </c>
      <c r="J251" s="12">
        <v>852</v>
      </c>
      <c r="K251" s="42">
        <v>2.7</v>
      </c>
    </row>
    <row r="252" spans="1:11" ht="22.5" customHeight="1">
      <c r="A252" s="3"/>
      <c r="B252" s="39" t="s">
        <v>1</v>
      </c>
      <c r="C252" s="8"/>
      <c r="D252" s="8"/>
      <c r="E252" s="8"/>
      <c r="F252" s="8"/>
      <c r="G252" s="8"/>
      <c r="H252" s="8"/>
      <c r="I252" s="8"/>
      <c r="J252" s="8"/>
      <c r="K252" s="40" t="s">
        <v>14</v>
      </c>
    </row>
    <row r="253" spans="1:11" ht="11.25" customHeight="1">
      <c r="A253" s="3"/>
      <c r="B253" s="38">
        <v>2002</v>
      </c>
      <c r="C253" s="14">
        <v>10982</v>
      </c>
      <c r="D253" s="14">
        <v>30075</v>
      </c>
      <c r="E253" s="14">
        <v>2190</v>
      </c>
      <c r="F253" s="14">
        <v>2963</v>
      </c>
      <c r="G253" s="14">
        <v>2823</v>
      </c>
      <c r="H253" s="14">
        <v>2056</v>
      </c>
      <c r="I253" s="14">
        <v>620</v>
      </c>
      <c r="J253" s="14">
        <v>330</v>
      </c>
      <c r="K253" s="41">
        <v>2.7</v>
      </c>
    </row>
    <row r="254" spans="1:11" ht="11.25" customHeight="1">
      <c r="A254" s="3">
        <v>4</v>
      </c>
      <c r="B254" s="38">
        <v>2010</v>
      </c>
      <c r="C254" s="12">
        <v>11030</v>
      </c>
      <c r="D254" s="12">
        <v>29475</v>
      </c>
      <c r="E254" s="12">
        <v>2589</v>
      </c>
      <c r="F254" s="12">
        <v>2924</v>
      </c>
      <c r="G254" s="12">
        <v>2696</v>
      </c>
      <c r="H254" s="12">
        <v>1837</v>
      </c>
      <c r="I254" s="12">
        <v>582</v>
      </c>
      <c r="J254" s="12">
        <v>402</v>
      </c>
      <c r="K254" s="42">
        <v>2.7</v>
      </c>
    </row>
    <row r="255" spans="1:11" ht="22.5" customHeight="1">
      <c r="A255" s="3"/>
      <c r="B255" s="39" t="s">
        <v>12</v>
      </c>
      <c r="C255" s="8"/>
      <c r="D255" s="8"/>
      <c r="E255" s="8"/>
      <c r="F255" s="8"/>
      <c r="G255" s="8"/>
      <c r="H255" s="8"/>
      <c r="I255" s="8"/>
      <c r="J255" s="8"/>
      <c r="K255" s="40" t="s">
        <v>14</v>
      </c>
    </row>
    <row r="256" spans="1:11" ht="11.25" customHeight="1">
      <c r="A256" s="3"/>
      <c r="B256" s="38">
        <v>2002</v>
      </c>
      <c r="C256" s="14">
        <v>6820</v>
      </c>
      <c r="D256" s="14">
        <v>19636</v>
      </c>
      <c r="E256" s="14">
        <v>1406</v>
      </c>
      <c r="F256" s="14">
        <v>1808</v>
      </c>
      <c r="G256" s="14">
        <v>1431</v>
      </c>
      <c r="H256" s="14">
        <v>1203</v>
      </c>
      <c r="I256" s="14">
        <v>588</v>
      </c>
      <c r="J256" s="14">
        <v>384</v>
      </c>
      <c r="K256" s="41">
        <v>2.9</v>
      </c>
    </row>
    <row r="257" spans="1:11" ht="11.25" customHeight="1">
      <c r="A257" s="3">
        <v>6</v>
      </c>
      <c r="B257" s="38">
        <v>2010</v>
      </c>
      <c r="C257" s="12">
        <v>6817</v>
      </c>
      <c r="D257" s="12">
        <v>19580</v>
      </c>
      <c r="E257" s="12">
        <v>1468</v>
      </c>
      <c r="F257" s="12">
        <v>1869</v>
      </c>
      <c r="G257" s="12">
        <v>1377</v>
      </c>
      <c r="H257" s="12">
        <v>1112</v>
      </c>
      <c r="I257" s="12">
        <v>541</v>
      </c>
      <c r="J257" s="12">
        <v>450</v>
      </c>
      <c r="K257" s="42">
        <v>2.9</v>
      </c>
    </row>
    <row r="258" spans="1:11" hidden="1">
      <c r="A258" s="3"/>
      <c r="B258" s="26" t="s">
        <v>0</v>
      </c>
      <c r="C258" s="26">
        <v>1</v>
      </c>
      <c r="D258" s="26">
        <v>2</v>
      </c>
      <c r="E258" s="26">
        <v>3</v>
      </c>
      <c r="F258" s="26">
        <v>4</v>
      </c>
      <c r="G258" s="26">
        <v>5</v>
      </c>
      <c r="H258" s="26">
        <v>6</v>
      </c>
      <c r="I258" s="26">
        <v>7</v>
      </c>
      <c r="J258" s="26">
        <v>8</v>
      </c>
      <c r="K258" s="25">
        <v>9</v>
      </c>
    </row>
    <row r="259" spans="1:11" ht="33.75">
      <c r="A259" s="3"/>
      <c r="B259" s="37" t="s">
        <v>41</v>
      </c>
      <c r="C259" s="8"/>
      <c r="D259" s="9"/>
      <c r="E259" s="9"/>
      <c r="F259" s="9"/>
      <c r="G259" s="9"/>
      <c r="H259" s="9"/>
      <c r="I259" s="9"/>
      <c r="J259" s="9"/>
      <c r="K259" s="9"/>
    </row>
    <row r="260" spans="1:11" ht="11.25" customHeight="1">
      <c r="A260" s="3"/>
      <c r="B260" s="38">
        <v>2002</v>
      </c>
      <c r="C260" s="14">
        <v>7399</v>
      </c>
      <c r="D260" s="14">
        <v>21115</v>
      </c>
      <c r="E260" s="14">
        <v>1208</v>
      </c>
      <c r="F260" s="14">
        <v>2075</v>
      </c>
      <c r="G260" s="14">
        <v>1902</v>
      </c>
      <c r="H260" s="14">
        <v>1407</v>
      </c>
      <c r="I260" s="14">
        <v>539</v>
      </c>
      <c r="J260" s="14">
        <v>268</v>
      </c>
      <c r="K260" s="41">
        <v>2.9</v>
      </c>
    </row>
    <row r="261" spans="1:11" ht="11.25" customHeight="1">
      <c r="A261" s="3">
        <v>2</v>
      </c>
      <c r="B261" s="38">
        <v>2010</v>
      </c>
      <c r="C261" s="12">
        <v>6975</v>
      </c>
      <c r="D261" s="12">
        <v>18585</v>
      </c>
      <c r="E261" s="12">
        <v>1514</v>
      </c>
      <c r="F261" s="12">
        <v>2171</v>
      </c>
      <c r="G261" s="12">
        <v>1503</v>
      </c>
      <c r="H261" s="12">
        <v>1113</v>
      </c>
      <c r="I261" s="12">
        <v>426</v>
      </c>
      <c r="J261" s="12">
        <v>248</v>
      </c>
      <c r="K261" s="42">
        <v>2.7</v>
      </c>
    </row>
    <row r="262" spans="1:11" ht="22.5" customHeight="1">
      <c r="A262" s="3"/>
      <c r="B262" s="39" t="s">
        <v>1</v>
      </c>
      <c r="C262" s="8"/>
      <c r="D262" s="8"/>
      <c r="E262" s="8"/>
      <c r="F262" s="8"/>
      <c r="G262" s="8"/>
      <c r="H262" s="8"/>
      <c r="I262" s="8"/>
      <c r="J262" s="8"/>
      <c r="K262" s="40" t="s">
        <v>14</v>
      </c>
    </row>
    <row r="263" spans="1:11" ht="11.25" customHeight="1">
      <c r="A263" s="3"/>
      <c r="B263" s="38">
        <v>2002</v>
      </c>
      <c r="C263" s="14">
        <v>2728</v>
      </c>
      <c r="D263" s="14">
        <v>7830</v>
      </c>
      <c r="E263" s="14">
        <v>432</v>
      </c>
      <c r="F263" s="14">
        <v>742</v>
      </c>
      <c r="G263" s="14">
        <v>723</v>
      </c>
      <c r="H263" s="14">
        <v>540</v>
      </c>
      <c r="I263" s="14">
        <v>201</v>
      </c>
      <c r="J263" s="14">
        <v>90</v>
      </c>
      <c r="K263" s="41">
        <v>2.9</v>
      </c>
    </row>
    <row r="264" spans="1:11" ht="11.25" customHeight="1">
      <c r="A264" s="3">
        <v>4</v>
      </c>
      <c r="B264" s="38">
        <v>2010</v>
      </c>
      <c r="C264" s="12">
        <v>2647</v>
      </c>
      <c r="D264" s="12">
        <v>7028</v>
      </c>
      <c r="E264" s="12">
        <v>536</v>
      </c>
      <c r="F264" s="12">
        <v>873</v>
      </c>
      <c r="G264" s="12">
        <v>591</v>
      </c>
      <c r="H264" s="12">
        <v>405</v>
      </c>
      <c r="I264" s="12">
        <v>153</v>
      </c>
      <c r="J264" s="12">
        <v>89</v>
      </c>
      <c r="K264" s="42">
        <v>2.7</v>
      </c>
    </row>
    <row r="265" spans="1:11" ht="22.5" customHeight="1">
      <c r="A265" s="3"/>
      <c r="B265" s="39" t="s">
        <v>12</v>
      </c>
      <c r="C265" s="8"/>
      <c r="D265" s="8"/>
      <c r="E265" s="8"/>
      <c r="F265" s="8"/>
      <c r="G265" s="8"/>
      <c r="H265" s="8"/>
      <c r="I265" s="8"/>
      <c r="J265" s="8"/>
      <c r="K265" s="40" t="s">
        <v>14</v>
      </c>
    </row>
    <row r="266" spans="1:11" ht="11.25" customHeight="1">
      <c r="A266" s="3"/>
      <c r="B266" s="38">
        <v>2002</v>
      </c>
      <c r="C266" s="14">
        <v>4671</v>
      </c>
      <c r="D266" s="14">
        <v>13285</v>
      </c>
      <c r="E266" s="14">
        <v>776</v>
      </c>
      <c r="F266" s="14">
        <v>1333</v>
      </c>
      <c r="G266" s="14">
        <v>1179</v>
      </c>
      <c r="H266" s="14">
        <v>867</v>
      </c>
      <c r="I266" s="14">
        <v>338</v>
      </c>
      <c r="J266" s="14">
        <v>178</v>
      </c>
      <c r="K266" s="41">
        <v>2.8</v>
      </c>
    </row>
    <row r="267" spans="1:11" ht="11.25" customHeight="1">
      <c r="A267" s="3">
        <v>6</v>
      </c>
      <c r="B267" s="38">
        <v>2010</v>
      </c>
      <c r="C267" s="12">
        <v>4328</v>
      </c>
      <c r="D267" s="12">
        <v>11557</v>
      </c>
      <c r="E267" s="12">
        <v>978</v>
      </c>
      <c r="F267" s="12">
        <v>1298</v>
      </c>
      <c r="G267" s="12">
        <v>912</v>
      </c>
      <c r="H267" s="12">
        <v>708</v>
      </c>
      <c r="I267" s="12">
        <v>273</v>
      </c>
      <c r="J267" s="12">
        <v>159</v>
      </c>
      <c r="K267" s="42">
        <v>2.7</v>
      </c>
    </row>
    <row r="268" spans="1:11" hidden="1">
      <c r="A268" s="3"/>
      <c r="B268" s="26" t="s">
        <v>0</v>
      </c>
      <c r="C268" s="26">
        <v>1</v>
      </c>
      <c r="D268" s="26">
        <v>2</v>
      </c>
      <c r="E268" s="26">
        <v>3</v>
      </c>
      <c r="F268" s="26">
        <v>4</v>
      </c>
      <c r="G268" s="26">
        <v>5</v>
      </c>
      <c r="H268" s="26">
        <v>6</v>
      </c>
      <c r="I268" s="26">
        <v>7</v>
      </c>
      <c r="J268" s="26">
        <v>8</v>
      </c>
      <c r="K268" s="25">
        <v>9</v>
      </c>
    </row>
    <row r="269" spans="1:11" ht="33.75">
      <c r="A269" s="3"/>
      <c r="B269" s="37" t="s">
        <v>42</v>
      </c>
      <c r="C269" s="8"/>
      <c r="D269" s="13"/>
      <c r="E269" s="9"/>
      <c r="F269" s="9"/>
      <c r="G269" s="9"/>
      <c r="H269" s="9"/>
      <c r="I269" s="9"/>
      <c r="J269" s="9"/>
      <c r="K269" s="9"/>
    </row>
    <row r="270" spans="1:11" ht="11.25" customHeight="1">
      <c r="A270" s="3"/>
      <c r="B270" s="38">
        <v>2002</v>
      </c>
      <c r="C270" s="14">
        <v>22177</v>
      </c>
      <c r="D270" s="14">
        <v>58916</v>
      </c>
      <c r="E270" s="14">
        <v>4570</v>
      </c>
      <c r="F270" s="14">
        <v>6356</v>
      </c>
      <c r="G270" s="14">
        <v>5840</v>
      </c>
      <c r="H270" s="14">
        <v>3741</v>
      </c>
      <c r="I270" s="23">
        <v>1145</v>
      </c>
      <c r="J270" s="14">
        <v>525</v>
      </c>
      <c r="K270" s="41">
        <v>2.8</v>
      </c>
    </row>
    <row r="271" spans="1:11" ht="11.25" customHeight="1">
      <c r="A271" s="3">
        <v>2</v>
      </c>
      <c r="B271" s="38">
        <v>2010</v>
      </c>
      <c r="C271" s="12">
        <v>20495</v>
      </c>
      <c r="D271" s="12">
        <v>52462</v>
      </c>
      <c r="E271" s="12">
        <v>4800</v>
      </c>
      <c r="F271" s="12">
        <v>6349</v>
      </c>
      <c r="G271" s="12">
        <v>4765</v>
      </c>
      <c r="H271" s="12">
        <v>3081</v>
      </c>
      <c r="I271" s="21">
        <v>1009</v>
      </c>
      <c r="J271" s="12">
        <v>491</v>
      </c>
      <c r="K271" s="42">
        <v>2.6</v>
      </c>
    </row>
    <row r="272" spans="1:11" ht="22.5" customHeight="1">
      <c r="A272" s="3"/>
      <c r="B272" s="39" t="s">
        <v>1</v>
      </c>
      <c r="C272" s="8"/>
      <c r="D272" s="8"/>
      <c r="E272" s="8"/>
      <c r="F272" s="8"/>
      <c r="G272" s="8"/>
      <c r="H272" s="8"/>
      <c r="I272" s="22"/>
      <c r="J272" s="8"/>
      <c r="K272" s="40" t="s">
        <v>14</v>
      </c>
    </row>
    <row r="273" spans="1:11" ht="11.25" customHeight="1">
      <c r="A273" s="3"/>
      <c r="B273" s="38">
        <v>2002</v>
      </c>
      <c r="C273" s="14">
        <v>19619</v>
      </c>
      <c r="D273" s="14">
        <v>51848</v>
      </c>
      <c r="E273" s="14">
        <v>4088</v>
      </c>
      <c r="F273" s="14">
        <v>5635</v>
      </c>
      <c r="G273" s="14">
        <v>5192</v>
      </c>
      <c r="H273" s="14">
        <v>3284</v>
      </c>
      <c r="I273" s="23">
        <v>986</v>
      </c>
      <c r="J273" s="14">
        <v>434</v>
      </c>
      <c r="K273" s="41">
        <v>2.8</v>
      </c>
    </row>
    <row r="274" spans="1:11" ht="11.25" customHeight="1">
      <c r="A274" s="3">
        <v>4</v>
      </c>
      <c r="B274" s="38">
        <v>2010</v>
      </c>
      <c r="C274" s="12">
        <v>18310</v>
      </c>
      <c r="D274" s="12">
        <v>46795</v>
      </c>
      <c r="E274" s="12">
        <v>4307</v>
      </c>
      <c r="F274" s="12">
        <v>5648</v>
      </c>
      <c r="G274" s="12">
        <v>4287</v>
      </c>
      <c r="H274" s="12">
        <v>2747</v>
      </c>
      <c r="I274" s="21">
        <v>898</v>
      </c>
      <c r="J274" s="12">
        <v>423</v>
      </c>
      <c r="K274" s="42">
        <v>2.6</v>
      </c>
    </row>
    <row r="275" spans="1:11" ht="22.5" customHeight="1">
      <c r="A275" s="3"/>
      <c r="B275" s="39" t="s">
        <v>12</v>
      </c>
      <c r="C275" s="8"/>
      <c r="D275" s="8"/>
      <c r="E275" s="8"/>
      <c r="F275" s="8"/>
      <c r="G275" s="8"/>
      <c r="H275" s="8"/>
      <c r="I275" s="22"/>
      <c r="J275" s="8"/>
      <c r="K275" s="40" t="s">
        <v>14</v>
      </c>
    </row>
    <row r="276" spans="1:11" ht="11.25" customHeight="1">
      <c r="A276" s="3"/>
      <c r="B276" s="38">
        <v>2002</v>
      </c>
      <c r="C276" s="14">
        <v>2558</v>
      </c>
      <c r="D276" s="14">
        <v>7068</v>
      </c>
      <c r="E276" s="14">
        <v>482</v>
      </c>
      <c r="F276" s="14">
        <v>721</v>
      </c>
      <c r="G276" s="14">
        <v>648</v>
      </c>
      <c r="H276" s="14">
        <v>457</v>
      </c>
      <c r="I276" s="23">
        <v>159</v>
      </c>
      <c r="J276" s="14">
        <v>91</v>
      </c>
      <c r="K276" s="41">
        <v>2.8</v>
      </c>
    </row>
    <row r="277" spans="1:11" ht="11.25" customHeight="1">
      <c r="A277" s="3">
        <v>6</v>
      </c>
      <c r="B277" s="38">
        <v>2010</v>
      </c>
      <c r="C277" s="12">
        <v>2185</v>
      </c>
      <c r="D277" s="12">
        <v>5667</v>
      </c>
      <c r="E277" s="12">
        <v>493</v>
      </c>
      <c r="F277" s="12">
        <v>701</v>
      </c>
      <c r="G277" s="12">
        <v>478</v>
      </c>
      <c r="H277" s="12">
        <v>334</v>
      </c>
      <c r="I277" s="21">
        <v>111</v>
      </c>
      <c r="J277" s="12">
        <v>68</v>
      </c>
      <c r="K277" s="42">
        <v>2.6</v>
      </c>
    </row>
    <row r="278" spans="1:11" hidden="1">
      <c r="A278" s="3"/>
      <c r="B278" s="26" t="s">
        <v>0</v>
      </c>
      <c r="C278" s="26">
        <v>1</v>
      </c>
      <c r="D278" s="26">
        <v>2</v>
      </c>
      <c r="E278" s="26">
        <v>3</v>
      </c>
      <c r="F278" s="26">
        <v>4</v>
      </c>
      <c r="G278" s="26">
        <v>5</v>
      </c>
      <c r="H278" s="26">
        <v>6</v>
      </c>
      <c r="I278" s="26">
        <v>7</v>
      </c>
      <c r="J278" s="26">
        <v>8</v>
      </c>
      <c r="K278" s="25">
        <v>9</v>
      </c>
    </row>
    <row r="279" spans="1:11" ht="33.75">
      <c r="A279" s="3"/>
      <c r="B279" s="37" t="s">
        <v>43</v>
      </c>
      <c r="C279" s="8"/>
      <c r="D279" s="9"/>
      <c r="E279" s="9"/>
      <c r="F279" s="9"/>
      <c r="G279" s="9"/>
      <c r="H279" s="9"/>
      <c r="I279" s="9"/>
      <c r="J279" s="9"/>
      <c r="K279" s="9"/>
    </row>
    <row r="280" spans="1:11" ht="11.25" customHeight="1">
      <c r="A280" s="3"/>
      <c r="B280" s="38">
        <v>2002</v>
      </c>
      <c r="C280" s="14">
        <v>5473</v>
      </c>
      <c r="D280" s="14">
        <v>16573</v>
      </c>
      <c r="E280" s="14">
        <v>898</v>
      </c>
      <c r="F280" s="23">
        <v>1450</v>
      </c>
      <c r="G280" s="14">
        <v>1175</v>
      </c>
      <c r="H280" s="14">
        <v>1097</v>
      </c>
      <c r="I280" s="14">
        <v>498</v>
      </c>
      <c r="J280" s="14">
        <v>355</v>
      </c>
      <c r="K280" s="41">
        <v>3</v>
      </c>
    </row>
    <row r="281" spans="1:11" ht="11.25" customHeight="1">
      <c r="A281" s="3">
        <v>2</v>
      </c>
      <c r="B281" s="38">
        <v>2010</v>
      </c>
      <c r="C281" s="12">
        <v>4996</v>
      </c>
      <c r="D281" s="12">
        <v>14260</v>
      </c>
      <c r="E281" s="12">
        <v>929</v>
      </c>
      <c r="F281" s="21">
        <v>1480</v>
      </c>
      <c r="G281" s="12">
        <v>1097</v>
      </c>
      <c r="H281" s="12">
        <v>832</v>
      </c>
      <c r="I281" s="12">
        <v>384</v>
      </c>
      <c r="J281" s="12">
        <v>274</v>
      </c>
      <c r="K281" s="42">
        <v>2.9</v>
      </c>
    </row>
    <row r="282" spans="1:11" ht="22.5" customHeight="1">
      <c r="A282" s="3"/>
      <c r="B282" s="39" t="s">
        <v>1</v>
      </c>
      <c r="C282" s="8"/>
      <c r="D282" s="8"/>
      <c r="E282" s="8"/>
      <c r="F282" s="22"/>
      <c r="G282" s="8"/>
      <c r="H282" s="8"/>
      <c r="I282" s="8"/>
      <c r="J282" s="8"/>
      <c r="K282" s="40" t="s">
        <v>14</v>
      </c>
    </row>
    <row r="283" spans="1:11" ht="11.25" customHeight="1">
      <c r="A283" s="3"/>
      <c r="B283" s="38">
        <v>2002</v>
      </c>
      <c r="C283" s="14">
        <v>1815</v>
      </c>
      <c r="D283" s="14">
        <v>5152</v>
      </c>
      <c r="E283" s="14">
        <v>308</v>
      </c>
      <c r="F283" s="23">
        <v>520</v>
      </c>
      <c r="G283" s="14">
        <v>441</v>
      </c>
      <c r="H283" s="14">
        <v>354</v>
      </c>
      <c r="I283" s="14">
        <v>126</v>
      </c>
      <c r="J283" s="14">
        <v>66</v>
      </c>
      <c r="K283" s="41">
        <v>2.8</v>
      </c>
    </row>
    <row r="284" spans="1:11" ht="11.25" customHeight="1">
      <c r="A284" s="3">
        <v>4</v>
      </c>
      <c r="B284" s="38">
        <v>2010</v>
      </c>
      <c r="C284" s="12">
        <v>1812</v>
      </c>
      <c r="D284" s="12">
        <v>5052</v>
      </c>
      <c r="E284" s="12">
        <v>356</v>
      </c>
      <c r="F284" s="21">
        <v>532</v>
      </c>
      <c r="G284" s="12">
        <v>392</v>
      </c>
      <c r="H284" s="12">
        <v>325</v>
      </c>
      <c r="I284" s="12">
        <v>128</v>
      </c>
      <c r="J284" s="12">
        <v>79</v>
      </c>
      <c r="K284" s="42">
        <v>2.8</v>
      </c>
    </row>
    <row r="285" spans="1:11" ht="22.5" customHeight="1">
      <c r="A285" s="3"/>
      <c r="B285" s="39" t="s">
        <v>12</v>
      </c>
      <c r="C285" s="8"/>
      <c r="D285" s="8"/>
      <c r="E285" s="8"/>
      <c r="F285" s="22"/>
      <c r="G285" s="8"/>
      <c r="H285" s="8"/>
      <c r="I285" s="8"/>
      <c r="J285" s="8"/>
      <c r="K285" s="40" t="s">
        <v>14</v>
      </c>
    </row>
    <row r="286" spans="1:11" ht="11.25" customHeight="1">
      <c r="A286" s="3"/>
      <c r="B286" s="38">
        <v>2002</v>
      </c>
      <c r="C286" s="14">
        <v>3658</v>
      </c>
      <c r="D286" s="14">
        <v>11421</v>
      </c>
      <c r="E286" s="14">
        <v>590</v>
      </c>
      <c r="F286" s="23">
        <v>930</v>
      </c>
      <c r="G286" s="14">
        <v>734</v>
      </c>
      <c r="H286" s="14">
        <v>743</v>
      </c>
      <c r="I286" s="14">
        <v>372</v>
      </c>
      <c r="J286" s="14">
        <v>289</v>
      </c>
      <c r="K286" s="41">
        <v>3.1</v>
      </c>
    </row>
    <row r="287" spans="1:11" ht="11.25" customHeight="1">
      <c r="A287" s="3">
        <v>6</v>
      </c>
      <c r="B287" s="38">
        <v>2010</v>
      </c>
      <c r="C287" s="12">
        <v>3184</v>
      </c>
      <c r="D287" s="12">
        <v>9208</v>
      </c>
      <c r="E287" s="12">
        <v>573</v>
      </c>
      <c r="F287" s="21">
        <v>948</v>
      </c>
      <c r="G287" s="12">
        <v>705</v>
      </c>
      <c r="H287" s="12">
        <v>507</v>
      </c>
      <c r="I287" s="12">
        <v>256</v>
      </c>
      <c r="J287" s="12">
        <v>195</v>
      </c>
      <c r="K287" s="42">
        <v>2.9</v>
      </c>
    </row>
    <row r="288" spans="1:11" hidden="1">
      <c r="A288" s="3"/>
      <c r="B288" s="26" t="s">
        <v>0</v>
      </c>
      <c r="C288" s="26">
        <v>1</v>
      </c>
      <c r="D288" s="26">
        <v>2</v>
      </c>
      <c r="E288" s="26">
        <v>3</v>
      </c>
      <c r="F288" s="26">
        <v>4</v>
      </c>
      <c r="G288" s="26">
        <v>5</v>
      </c>
      <c r="H288" s="26">
        <v>6</v>
      </c>
      <c r="I288" s="26">
        <v>7</v>
      </c>
      <c r="J288" s="26">
        <v>8</v>
      </c>
      <c r="K288" s="25">
        <v>9</v>
      </c>
    </row>
    <row r="289" spans="1:11" ht="33.75">
      <c r="A289" s="3"/>
      <c r="B289" s="37" t="s">
        <v>56</v>
      </c>
      <c r="C289" s="8"/>
      <c r="D289" s="9"/>
      <c r="E289" s="9"/>
      <c r="F289" s="9"/>
      <c r="G289" s="9"/>
      <c r="H289" s="9"/>
      <c r="I289" s="9"/>
      <c r="J289" s="9"/>
      <c r="K289" s="9"/>
    </row>
    <row r="290" spans="1:11" ht="11.25" customHeight="1">
      <c r="A290" s="3"/>
      <c r="B290" s="38">
        <v>2002</v>
      </c>
      <c r="C290" s="14">
        <v>11382</v>
      </c>
      <c r="D290" s="14">
        <v>32671</v>
      </c>
      <c r="E290" s="23">
        <v>2201</v>
      </c>
      <c r="F290" s="14">
        <v>3163</v>
      </c>
      <c r="G290" s="14">
        <v>2477</v>
      </c>
      <c r="H290" s="14">
        <v>2067</v>
      </c>
      <c r="I290" s="14">
        <v>873</v>
      </c>
      <c r="J290" s="14">
        <v>601</v>
      </c>
      <c r="K290" s="41">
        <v>2.9</v>
      </c>
    </row>
    <row r="291" spans="1:11" ht="11.25" customHeight="1">
      <c r="A291" s="3">
        <v>2</v>
      </c>
      <c r="B291" s="38">
        <v>2010</v>
      </c>
      <c r="C291" s="12">
        <v>10672</v>
      </c>
      <c r="D291" s="12">
        <v>30099</v>
      </c>
      <c r="E291" s="21">
        <v>2276</v>
      </c>
      <c r="F291" s="12">
        <v>3046</v>
      </c>
      <c r="G291" s="12">
        <v>2166</v>
      </c>
      <c r="H291" s="12">
        <v>1758</v>
      </c>
      <c r="I291" s="12">
        <v>844</v>
      </c>
      <c r="J291" s="12">
        <v>582</v>
      </c>
      <c r="K291" s="42">
        <v>2.8</v>
      </c>
    </row>
    <row r="292" spans="1:11" ht="22.5" customHeight="1">
      <c r="A292" s="3"/>
      <c r="B292" s="39" t="s">
        <v>1</v>
      </c>
      <c r="C292" s="8"/>
      <c r="D292" s="8"/>
      <c r="E292" s="22"/>
      <c r="F292" s="8"/>
      <c r="G292" s="8"/>
      <c r="H292" s="8"/>
      <c r="I292" s="8"/>
      <c r="J292" s="8"/>
      <c r="K292" s="40" t="s">
        <v>14</v>
      </c>
    </row>
    <row r="293" spans="1:11" ht="11.25" customHeight="1">
      <c r="A293" s="3"/>
      <c r="B293" s="38">
        <v>2002</v>
      </c>
      <c r="C293" s="14">
        <v>3140</v>
      </c>
      <c r="D293" s="14">
        <v>8096</v>
      </c>
      <c r="E293" s="23">
        <v>725</v>
      </c>
      <c r="F293" s="14">
        <v>916</v>
      </c>
      <c r="G293" s="14">
        <v>753</v>
      </c>
      <c r="H293" s="14">
        <v>538</v>
      </c>
      <c r="I293" s="14">
        <v>152</v>
      </c>
      <c r="J293" s="14">
        <v>56</v>
      </c>
      <c r="K293" s="41">
        <v>2.6</v>
      </c>
    </row>
    <row r="294" spans="1:11" ht="11.25" customHeight="1">
      <c r="A294" s="3">
        <v>4</v>
      </c>
      <c r="B294" s="38">
        <v>2010</v>
      </c>
      <c r="C294" s="12">
        <v>3145</v>
      </c>
      <c r="D294" s="12">
        <v>7823</v>
      </c>
      <c r="E294" s="21">
        <v>838</v>
      </c>
      <c r="F294" s="12">
        <v>943</v>
      </c>
      <c r="G294" s="12">
        <v>675</v>
      </c>
      <c r="H294" s="12">
        <v>484</v>
      </c>
      <c r="I294" s="12">
        <v>140</v>
      </c>
      <c r="J294" s="12">
        <v>65</v>
      </c>
      <c r="K294" s="42">
        <v>2.5</v>
      </c>
    </row>
    <row r="295" spans="1:11" ht="22.5" customHeight="1">
      <c r="A295" s="3"/>
      <c r="B295" s="39" t="s">
        <v>12</v>
      </c>
      <c r="C295" s="8"/>
      <c r="D295" s="8"/>
      <c r="E295" s="22"/>
      <c r="F295" s="8"/>
      <c r="G295" s="8"/>
      <c r="H295" s="8"/>
      <c r="I295" s="8"/>
      <c r="J295" s="8"/>
      <c r="K295" s="40" t="s">
        <v>14</v>
      </c>
    </row>
    <row r="296" spans="1:11" ht="11.25" customHeight="1">
      <c r="A296" s="3"/>
      <c r="B296" s="38">
        <v>2002</v>
      </c>
      <c r="C296" s="14">
        <v>8242</v>
      </c>
      <c r="D296" s="14">
        <v>24575</v>
      </c>
      <c r="E296" s="23">
        <v>1476</v>
      </c>
      <c r="F296" s="14">
        <v>2247</v>
      </c>
      <c r="G296" s="14">
        <v>1724</v>
      </c>
      <c r="H296" s="14">
        <v>1529</v>
      </c>
      <c r="I296" s="14">
        <v>721</v>
      </c>
      <c r="J296" s="14">
        <v>545</v>
      </c>
      <c r="K296" s="41">
        <v>3</v>
      </c>
    </row>
    <row r="297" spans="1:11" ht="11.25" customHeight="1">
      <c r="A297" s="3">
        <v>6</v>
      </c>
      <c r="B297" s="38">
        <v>2010</v>
      </c>
      <c r="C297" s="12">
        <v>7527</v>
      </c>
      <c r="D297" s="12">
        <v>22276</v>
      </c>
      <c r="E297" s="21">
        <v>1438</v>
      </c>
      <c r="F297" s="12">
        <v>2103</v>
      </c>
      <c r="G297" s="12">
        <v>1491</v>
      </c>
      <c r="H297" s="12">
        <v>1274</v>
      </c>
      <c r="I297" s="12">
        <v>704</v>
      </c>
      <c r="J297" s="12">
        <v>517</v>
      </c>
      <c r="K297" s="42">
        <v>3</v>
      </c>
    </row>
    <row r="298" spans="1:11" hidden="1">
      <c r="A298" s="3"/>
      <c r="B298" s="26" t="s">
        <v>0</v>
      </c>
      <c r="C298" s="26">
        <v>1</v>
      </c>
      <c r="D298" s="26">
        <v>2</v>
      </c>
      <c r="E298" s="26">
        <v>3</v>
      </c>
      <c r="F298" s="26">
        <v>4</v>
      </c>
      <c r="G298" s="26">
        <v>5</v>
      </c>
      <c r="H298" s="26">
        <v>6</v>
      </c>
      <c r="I298" s="26">
        <v>7</v>
      </c>
      <c r="J298" s="26">
        <v>8</v>
      </c>
      <c r="K298" s="25">
        <v>9</v>
      </c>
    </row>
    <row r="299" spans="1:11" ht="33.75">
      <c r="A299" s="3"/>
      <c r="B299" s="37" t="s">
        <v>57</v>
      </c>
      <c r="C299" s="8"/>
      <c r="D299" s="9"/>
      <c r="E299" s="9"/>
      <c r="F299" s="9"/>
      <c r="G299" s="9"/>
      <c r="H299" s="9"/>
      <c r="I299" s="9"/>
      <c r="J299" s="9"/>
      <c r="K299" s="9"/>
    </row>
    <row r="300" spans="1:11" ht="11.25" customHeight="1">
      <c r="A300" s="3"/>
      <c r="B300" s="35">
        <v>2002</v>
      </c>
      <c r="C300" s="27">
        <v>14859</v>
      </c>
      <c r="D300" s="27">
        <v>41407</v>
      </c>
      <c r="E300" s="27">
        <v>2735</v>
      </c>
      <c r="F300" s="27">
        <v>4369</v>
      </c>
      <c r="G300" s="27">
        <v>3674</v>
      </c>
      <c r="H300" s="27">
        <v>2526</v>
      </c>
      <c r="I300" s="27">
        <v>954</v>
      </c>
      <c r="J300" s="27">
        <v>601</v>
      </c>
      <c r="K300" s="33">
        <v>2.8</v>
      </c>
    </row>
    <row r="301" spans="1:11" ht="11.25" customHeight="1">
      <c r="A301" s="3">
        <v>2</v>
      </c>
      <c r="B301" s="35">
        <v>2010</v>
      </c>
      <c r="C301" s="12">
        <v>13879</v>
      </c>
      <c r="D301" s="12">
        <v>36214</v>
      </c>
      <c r="E301" s="12">
        <v>3112</v>
      </c>
      <c r="F301" s="12">
        <v>4445</v>
      </c>
      <c r="G301" s="12">
        <v>3046</v>
      </c>
      <c r="H301" s="12">
        <v>2053</v>
      </c>
      <c r="I301" s="12">
        <v>784</v>
      </c>
      <c r="J301" s="12">
        <v>439</v>
      </c>
      <c r="K301" s="32">
        <v>2.6</v>
      </c>
    </row>
    <row r="302" spans="1:11" ht="22.5" customHeight="1">
      <c r="A302" s="3"/>
      <c r="B302" s="36" t="s">
        <v>1</v>
      </c>
      <c r="C302" s="8"/>
      <c r="D302" s="8"/>
      <c r="E302" s="8"/>
      <c r="F302" s="8"/>
      <c r="G302" s="8"/>
      <c r="H302" s="8"/>
      <c r="I302" s="8"/>
      <c r="J302" s="8"/>
      <c r="K302" s="31" t="s">
        <v>14</v>
      </c>
    </row>
    <row r="303" spans="1:11" ht="11.25" customHeight="1">
      <c r="A303" s="3"/>
      <c r="B303" s="35">
        <v>2002</v>
      </c>
      <c r="C303" s="7">
        <v>10369</v>
      </c>
      <c r="D303" s="7">
        <v>28062</v>
      </c>
      <c r="E303" s="7">
        <v>1970</v>
      </c>
      <c r="F303" s="7">
        <v>3124</v>
      </c>
      <c r="G303" s="7">
        <v>2660</v>
      </c>
      <c r="H303" s="7">
        <v>1719</v>
      </c>
      <c r="I303" s="7">
        <v>584</v>
      </c>
      <c r="J303" s="7">
        <v>312</v>
      </c>
      <c r="K303" s="31">
        <v>2.7</v>
      </c>
    </row>
    <row r="304" spans="1:11" ht="11.25" customHeight="1">
      <c r="A304" s="3">
        <v>4</v>
      </c>
      <c r="B304" s="35">
        <v>2010</v>
      </c>
      <c r="C304" s="12">
        <v>10032</v>
      </c>
      <c r="D304" s="12">
        <v>25625</v>
      </c>
      <c r="E304" s="12">
        <v>2306</v>
      </c>
      <c r="F304" s="12">
        <v>3268</v>
      </c>
      <c r="G304" s="12">
        <v>2207</v>
      </c>
      <c r="H304" s="12">
        <v>1485</v>
      </c>
      <c r="I304" s="12">
        <v>521</v>
      </c>
      <c r="J304" s="12">
        <v>245</v>
      </c>
      <c r="K304" s="32">
        <v>2.6</v>
      </c>
    </row>
    <row r="305" spans="1:11" ht="22.5" customHeight="1">
      <c r="A305" s="3"/>
      <c r="B305" s="36" t="s">
        <v>12</v>
      </c>
      <c r="C305" s="8"/>
      <c r="D305" s="8"/>
      <c r="E305" s="8"/>
      <c r="F305" s="8"/>
      <c r="G305" s="8"/>
      <c r="H305" s="8"/>
      <c r="I305" s="8"/>
      <c r="J305" s="8"/>
      <c r="K305" s="31" t="s">
        <v>14</v>
      </c>
    </row>
    <row r="306" spans="1:11" ht="11.25" customHeight="1">
      <c r="A306" s="3"/>
      <c r="B306" s="35">
        <v>2002</v>
      </c>
      <c r="C306" s="7">
        <v>4490</v>
      </c>
      <c r="D306" s="7">
        <v>13345</v>
      </c>
      <c r="E306" s="7">
        <v>765</v>
      </c>
      <c r="F306" s="7">
        <v>1245</v>
      </c>
      <c r="G306" s="7">
        <v>1014</v>
      </c>
      <c r="H306" s="7">
        <v>807</v>
      </c>
      <c r="I306" s="7">
        <v>370</v>
      </c>
      <c r="J306" s="7">
        <v>289</v>
      </c>
      <c r="K306" s="31">
        <v>3</v>
      </c>
    </row>
    <row r="307" spans="1:11" ht="11.25" customHeight="1">
      <c r="A307" s="3">
        <v>6</v>
      </c>
      <c r="B307" s="35">
        <v>2010</v>
      </c>
      <c r="C307" s="12">
        <v>3847</v>
      </c>
      <c r="D307" s="12">
        <v>10589</v>
      </c>
      <c r="E307" s="12">
        <v>806</v>
      </c>
      <c r="F307" s="12">
        <v>1177</v>
      </c>
      <c r="G307" s="12">
        <v>839</v>
      </c>
      <c r="H307" s="12">
        <v>568</v>
      </c>
      <c r="I307" s="12">
        <v>263</v>
      </c>
      <c r="J307" s="12">
        <v>194</v>
      </c>
      <c r="K307" s="32">
        <v>2.8</v>
      </c>
    </row>
    <row r="308" spans="1:11" hidden="1">
      <c r="A308" s="3"/>
      <c r="B308" s="26" t="s">
        <v>0</v>
      </c>
      <c r="C308" s="26">
        <v>1</v>
      </c>
      <c r="D308" s="26">
        <v>2</v>
      </c>
      <c r="E308" s="26">
        <v>3</v>
      </c>
      <c r="F308" s="26">
        <v>4</v>
      </c>
      <c r="G308" s="26">
        <v>5</v>
      </c>
      <c r="H308" s="26">
        <v>6</v>
      </c>
      <c r="I308" s="26">
        <v>7</v>
      </c>
      <c r="J308" s="26">
        <v>8</v>
      </c>
      <c r="K308" s="25">
        <v>9</v>
      </c>
    </row>
    <row r="309" spans="1:11" ht="33.75">
      <c r="A309" s="3"/>
      <c r="B309" s="37" t="s">
        <v>44</v>
      </c>
      <c r="C309" s="8"/>
      <c r="D309" s="9"/>
      <c r="E309" s="9"/>
      <c r="F309" s="9"/>
      <c r="G309" s="9"/>
      <c r="H309" s="9"/>
      <c r="I309" s="9"/>
      <c r="J309" s="9"/>
      <c r="K309" s="9"/>
    </row>
    <row r="310" spans="1:11" ht="11.25" customHeight="1">
      <c r="A310" s="3"/>
      <c r="B310" s="35">
        <v>2002</v>
      </c>
      <c r="C310" s="7">
        <f>4090+16850</f>
        <v>20940</v>
      </c>
      <c r="D310" s="27">
        <v>51286</v>
      </c>
      <c r="E310" s="7">
        <f>2968+876</f>
        <v>3844</v>
      </c>
      <c r="F310" s="7">
        <f>1087+4500</f>
        <v>5587</v>
      </c>
      <c r="G310" s="7">
        <f>4563+818</f>
        <v>5381</v>
      </c>
      <c r="H310" s="7">
        <f>735+3472</f>
        <v>4207</v>
      </c>
      <c r="I310" s="7">
        <f>960+328</f>
        <v>1288</v>
      </c>
      <c r="J310" s="7">
        <f>246+387</f>
        <v>633</v>
      </c>
      <c r="K310" s="31">
        <v>2.9</v>
      </c>
    </row>
    <row r="311" spans="1:11" ht="11.25" customHeight="1">
      <c r="A311" s="3">
        <v>2</v>
      </c>
      <c r="B311" s="35">
        <v>2010</v>
      </c>
      <c r="C311" s="12">
        <v>23367</v>
      </c>
      <c r="D311" s="12">
        <v>61735</v>
      </c>
      <c r="E311" s="12">
        <v>5733</v>
      </c>
      <c r="F311" s="12">
        <v>6216</v>
      </c>
      <c r="G311" s="12">
        <v>5458</v>
      </c>
      <c r="H311" s="12">
        <v>3923</v>
      </c>
      <c r="I311" s="12">
        <v>1271</v>
      </c>
      <c r="J311" s="12">
        <v>766</v>
      </c>
      <c r="K311" s="32">
        <v>2.6</v>
      </c>
    </row>
    <row r="312" spans="1:11" ht="22.5" customHeight="1">
      <c r="A312" s="3"/>
      <c r="B312" s="36" t="s">
        <v>1</v>
      </c>
      <c r="C312" s="8"/>
      <c r="D312" s="8"/>
      <c r="E312" s="8"/>
      <c r="F312" s="8"/>
      <c r="G312" s="8"/>
      <c r="H312" s="8"/>
      <c r="I312" s="8"/>
      <c r="J312" s="8"/>
      <c r="K312" s="31" t="s">
        <v>14</v>
      </c>
    </row>
    <row r="313" spans="1:11" ht="11.25" customHeight="1">
      <c r="A313" s="3"/>
      <c r="B313" s="35">
        <v>2002</v>
      </c>
      <c r="C313" s="7">
        <f>16850+1552</f>
        <v>18402</v>
      </c>
      <c r="D313" s="7">
        <f>1552+46846</f>
        <v>48398</v>
      </c>
      <c r="E313" s="7">
        <f>2968+308</f>
        <v>3276</v>
      </c>
      <c r="F313" s="7">
        <f>415+4500</f>
        <v>4915</v>
      </c>
      <c r="G313" s="7">
        <f>4563+322</f>
        <v>4885</v>
      </c>
      <c r="H313" s="7">
        <f>319+3472</f>
        <v>3791</v>
      </c>
      <c r="I313" s="7">
        <f>960+123</f>
        <v>1083</v>
      </c>
      <c r="J313" s="7">
        <f>65+387</f>
        <v>452</v>
      </c>
      <c r="K313" s="31">
        <v>2.9</v>
      </c>
    </row>
    <row r="314" spans="1:11" ht="11.25" customHeight="1">
      <c r="A314" s="3">
        <v>4</v>
      </c>
      <c r="B314" s="35">
        <v>2010</v>
      </c>
      <c r="C314" s="12">
        <v>20135</v>
      </c>
      <c r="D314" s="12">
        <v>52320</v>
      </c>
      <c r="E314" s="12">
        <v>5093</v>
      </c>
      <c r="F314" s="12">
        <v>5344</v>
      </c>
      <c r="G314" s="12">
        <v>4787</v>
      </c>
      <c r="H314" s="12">
        <v>3350</v>
      </c>
      <c r="I314" s="12">
        <v>989</v>
      </c>
      <c r="J314" s="12">
        <v>572</v>
      </c>
      <c r="K314" s="32">
        <v>2.6</v>
      </c>
    </row>
    <row r="315" spans="1:11" ht="22.5" customHeight="1">
      <c r="A315" s="3"/>
      <c r="B315" s="36" t="s">
        <v>12</v>
      </c>
      <c r="C315" s="8"/>
      <c r="D315" s="8"/>
      <c r="E315" s="8"/>
      <c r="F315" s="8"/>
      <c r="G315" s="8"/>
      <c r="H315" s="8"/>
      <c r="I315" s="8"/>
      <c r="J315" s="8"/>
      <c r="K315" s="31" t="s">
        <v>14</v>
      </c>
    </row>
    <row r="316" spans="1:11" ht="11.25" customHeight="1">
      <c r="A316" s="3"/>
      <c r="B316" s="35">
        <v>2002</v>
      </c>
      <c r="C316" s="7">
        <v>2538</v>
      </c>
      <c r="D316" s="7">
        <v>7328</v>
      </c>
      <c r="E316" s="7">
        <v>568</v>
      </c>
      <c r="F316" s="7">
        <v>672</v>
      </c>
      <c r="G316" s="7">
        <v>496</v>
      </c>
      <c r="H316" s="7">
        <v>416</v>
      </c>
      <c r="I316" s="7">
        <v>205</v>
      </c>
      <c r="J316" s="7">
        <v>181</v>
      </c>
      <c r="K316" s="31">
        <v>2.9</v>
      </c>
    </row>
    <row r="317" spans="1:11" ht="11.25" customHeight="1">
      <c r="A317" s="3">
        <v>6</v>
      </c>
      <c r="B317" s="35">
        <v>2010</v>
      </c>
      <c r="C317" s="12">
        <v>3232</v>
      </c>
      <c r="D317" s="12">
        <v>9415</v>
      </c>
      <c r="E317" s="12">
        <v>640</v>
      </c>
      <c r="F317" s="12">
        <v>872</v>
      </c>
      <c r="G317" s="12">
        <v>671</v>
      </c>
      <c r="H317" s="12">
        <v>573</v>
      </c>
      <c r="I317" s="12">
        <v>282</v>
      </c>
      <c r="J317" s="12">
        <v>194</v>
      </c>
      <c r="K317" s="32">
        <v>2.9</v>
      </c>
    </row>
    <row r="318" spans="1:11" hidden="1">
      <c r="A318" s="3"/>
      <c r="B318" s="26" t="s">
        <v>0</v>
      </c>
      <c r="C318" s="26">
        <v>1</v>
      </c>
      <c r="D318" s="26">
        <v>2</v>
      </c>
      <c r="E318" s="26">
        <v>3</v>
      </c>
      <c r="F318" s="26">
        <v>4</v>
      </c>
      <c r="G318" s="26">
        <v>5</v>
      </c>
      <c r="H318" s="26">
        <v>6</v>
      </c>
      <c r="I318" s="26">
        <v>7</v>
      </c>
      <c r="J318" s="26">
        <v>8</v>
      </c>
      <c r="K318" s="25">
        <v>9</v>
      </c>
    </row>
    <row r="319" spans="1:11" ht="22.5">
      <c r="A319" s="3"/>
      <c r="B319" s="34" t="s">
        <v>45</v>
      </c>
      <c r="C319" s="8"/>
      <c r="D319" s="9"/>
      <c r="E319" s="9"/>
      <c r="F319" s="9"/>
      <c r="G319" s="9"/>
      <c r="H319" s="9"/>
      <c r="I319" s="9"/>
      <c r="J319" s="9"/>
      <c r="K319" s="9"/>
    </row>
    <row r="320" spans="1:11" ht="22.5" customHeight="1">
      <c r="A320" s="3"/>
      <c r="B320" s="36" t="s">
        <v>12</v>
      </c>
      <c r="C320" s="8"/>
      <c r="D320" s="8"/>
      <c r="E320" s="8"/>
      <c r="F320" s="8"/>
      <c r="G320" s="8"/>
      <c r="H320" s="8"/>
      <c r="I320" s="8"/>
      <c r="J320" s="8"/>
      <c r="K320" s="31" t="s">
        <v>14</v>
      </c>
    </row>
    <row r="321" spans="1:11" ht="11.25" customHeight="1">
      <c r="A321" s="3"/>
      <c r="B321" s="35">
        <v>2002</v>
      </c>
      <c r="C321" s="7">
        <v>40675</v>
      </c>
      <c r="D321" s="7">
        <v>134352</v>
      </c>
      <c r="E321" s="7">
        <v>5801</v>
      </c>
      <c r="F321" s="7">
        <v>8996</v>
      </c>
      <c r="G321" s="7">
        <v>8520</v>
      </c>
      <c r="H321" s="7">
        <v>8581</v>
      </c>
      <c r="I321" s="7">
        <v>4918</v>
      </c>
      <c r="J321" s="7">
        <v>3859</v>
      </c>
      <c r="K321" s="31">
        <v>3.3</v>
      </c>
    </row>
    <row r="322" spans="1:11" ht="11.25" customHeight="1">
      <c r="A322" s="3">
        <v>6</v>
      </c>
      <c r="B322" s="35">
        <v>2010</v>
      </c>
      <c r="C322" s="12">
        <v>38603</v>
      </c>
      <c r="D322" s="12">
        <v>122648</v>
      </c>
      <c r="E322" s="12">
        <v>6313</v>
      </c>
      <c r="F322" s="12">
        <v>9332</v>
      </c>
      <c r="G322" s="12">
        <v>8089</v>
      </c>
      <c r="H322" s="12">
        <v>7317</v>
      </c>
      <c r="I322" s="12">
        <v>4168</v>
      </c>
      <c r="J322" s="12">
        <v>3384</v>
      </c>
      <c r="K322" s="32">
        <v>3.2</v>
      </c>
    </row>
    <row r="323" spans="1:11" hidden="1">
      <c r="A323" s="3"/>
      <c r="B323" s="26" t="s">
        <v>0</v>
      </c>
      <c r="C323" s="26">
        <v>1</v>
      </c>
      <c r="D323" s="26">
        <v>2</v>
      </c>
      <c r="E323" s="26">
        <v>3</v>
      </c>
      <c r="F323" s="26">
        <v>4</v>
      </c>
      <c r="G323" s="26">
        <v>5</v>
      </c>
      <c r="H323" s="26">
        <v>6</v>
      </c>
      <c r="I323" s="26">
        <v>7</v>
      </c>
      <c r="J323" s="26">
        <v>8</v>
      </c>
      <c r="K323" s="25">
        <v>9</v>
      </c>
    </row>
    <row r="324" spans="1:11" ht="33.75">
      <c r="A324" s="3"/>
      <c r="B324" s="37" t="s">
        <v>46</v>
      </c>
      <c r="C324" s="8"/>
      <c r="D324" s="9"/>
      <c r="E324" s="9"/>
      <c r="F324" s="9"/>
      <c r="G324" s="9"/>
      <c r="H324" s="9"/>
      <c r="I324" s="9"/>
      <c r="J324" s="9"/>
      <c r="K324" s="9"/>
    </row>
    <row r="325" spans="1:11" ht="22.5" customHeight="1">
      <c r="A325" s="3"/>
      <c r="B325" s="36" t="s">
        <v>12</v>
      </c>
      <c r="C325" s="8"/>
      <c r="D325" s="8"/>
      <c r="E325" s="8"/>
      <c r="F325" s="8"/>
      <c r="G325" s="8"/>
      <c r="H325" s="8"/>
      <c r="I325" s="8"/>
      <c r="J325" s="8"/>
      <c r="K325" s="31" t="s">
        <v>14</v>
      </c>
    </row>
    <row r="326" spans="1:11" ht="11.25" customHeight="1">
      <c r="A326" s="3"/>
      <c r="B326" s="35">
        <v>2002</v>
      </c>
      <c r="C326" s="7">
        <v>8317</v>
      </c>
      <c r="D326" s="7">
        <v>26623</v>
      </c>
      <c r="E326" s="7">
        <v>1235</v>
      </c>
      <c r="F326" s="7">
        <v>1952</v>
      </c>
      <c r="G326" s="7">
        <v>1759</v>
      </c>
      <c r="H326" s="7">
        <v>1736</v>
      </c>
      <c r="I326" s="7">
        <v>978</v>
      </c>
      <c r="J326" s="7">
        <v>657</v>
      </c>
      <c r="K326" s="31">
        <v>3.2</v>
      </c>
    </row>
    <row r="327" spans="1:11" ht="11.25" customHeight="1">
      <c r="A327" s="3">
        <v>6</v>
      </c>
      <c r="B327" s="35">
        <v>2010</v>
      </c>
      <c r="C327" s="12">
        <v>7305</v>
      </c>
      <c r="D327" s="12">
        <v>21414</v>
      </c>
      <c r="E327" s="12">
        <v>1342</v>
      </c>
      <c r="F327" s="12">
        <v>1987</v>
      </c>
      <c r="G327" s="12">
        <v>1568</v>
      </c>
      <c r="H327" s="12">
        <v>1316</v>
      </c>
      <c r="I327" s="12">
        <v>667</v>
      </c>
      <c r="J327" s="12">
        <v>425</v>
      </c>
      <c r="K327" s="32">
        <v>2.9</v>
      </c>
    </row>
    <row r="328" spans="1:11" hidden="1">
      <c r="A328" s="3"/>
      <c r="B328" s="26" t="s">
        <v>0</v>
      </c>
      <c r="C328" s="26">
        <v>1</v>
      </c>
      <c r="D328" s="26">
        <v>2</v>
      </c>
      <c r="E328" s="26">
        <v>3</v>
      </c>
      <c r="F328" s="26">
        <v>4</v>
      </c>
      <c r="G328" s="26">
        <v>5</v>
      </c>
      <c r="H328" s="26">
        <v>6</v>
      </c>
      <c r="I328" s="26">
        <v>7</v>
      </c>
      <c r="J328" s="26">
        <v>8</v>
      </c>
      <c r="K328" s="25">
        <v>9</v>
      </c>
    </row>
    <row r="329" spans="1:11" ht="33.75">
      <c r="A329" s="3"/>
      <c r="B329" s="37" t="s">
        <v>47</v>
      </c>
      <c r="C329" s="8"/>
      <c r="D329" s="9"/>
      <c r="E329" s="9"/>
      <c r="F329" s="9"/>
      <c r="G329" s="9"/>
      <c r="H329" s="9"/>
      <c r="I329" s="9"/>
      <c r="J329" s="9"/>
      <c r="K329" s="9"/>
    </row>
    <row r="330" spans="1:11" ht="22.5" customHeight="1">
      <c r="A330" s="3"/>
      <c r="B330" s="36" t="s">
        <v>12</v>
      </c>
      <c r="C330" s="8"/>
      <c r="D330" s="8"/>
      <c r="E330" s="8"/>
      <c r="F330" s="8"/>
      <c r="G330" s="8"/>
      <c r="H330" s="8"/>
      <c r="I330" s="8"/>
      <c r="J330" s="8"/>
      <c r="K330" s="31" t="s">
        <v>14</v>
      </c>
    </row>
    <row r="331" spans="1:11" ht="11.25" customHeight="1">
      <c r="A331" s="3"/>
      <c r="B331" s="35">
        <v>2002</v>
      </c>
      <c r="C331" s="7">
        <v>3953</v>
      </c>
      <c r="D331" s="7">
        <v>13711</v>
      </c>
      <c r="E331" s="7">
        <v>511</v>
      </c>
      <c r="F331" s="7">
        <v>791</v>
      </c>
      <c r="G331" s="7">
        <v>806</v>
      </c>
      <c r="H331" s="7">
        <v>862</v>
      </c>
      <c r="I331" s="7">
        <v>518</v>
      </c>
      <c r="J331" s="7">
        <v>465</v>
      </c>
      <c r="K331" s="31">
        <v>3.5</v>
      </c>
    </row>
    <row r="332" spans="1:11" ht="11.25" customHeight="1">
      <c r="A332" s="3">
        <v>6</v>
      </c>
      <c r="B332" s="35">
        <v>2010</v>
      </c>
      <c r="C332" s="12">
        <v>3666</v>
      </c>
      <c r="D332" s="12">
        <v>11522</v>
      </c>
      <c r="E332" s="12">
        <v>652</v>
      </c>
      <c r="F332" s="12">
        <v>877</v>
      </c>
      <c r="G332" s="12">
        <v>728</v>
      </c>
      <c r="H332" s="12">
        <v>670</v>
      </c>
      <c r="I332" s="12">
        <v>427</v>
      </c>
      <c r="J332" s="12">
        <v>312</v>
      </c>
      <c r="K332" s="32">
        <v>3.1</v>
      </c>
    </row>
    <row r="333" spans="1:11" hidden="1">
      <c r="A333" s="3"/>
      <c r="B333" s="26" t="s">
        <v>0</v>
      </c>
      <c r="C333" s="26">
        <v>1</v>
      </c>
      <c r="D333" s="26">
        <v>2</v>
      </c>
      <c r="E333" s="26">
        <v>3</v>
      </c>
      <c r="F333" s="26">
        <v>4</v>
      </c>
      <c r="G333" s="26">
        <v>5</v>
      </c>
      <c r="H333" s="26">
        <v>6</v>
      </c>
      <c r="I333" s="26">
        <v>7</v>
      </c>
      <c r="J333" s="26">
        <v>8</v>
      </c>
      <c r="K333" s="25">
        <v>9</v>
      </c>
    </row>
    <row r="334" spans="1:11" ht="33.75">
      <c r="A334" s="3"/>
      <c r="B334" s="37" t="s">
        <v>48</v>
      </c>
      <c r="C334" s="8"/>
      <c r="D334" s="9"/>
      <c r="E334" s="9"/>
      <c r="F334" s="9"/>
      <c r="G334" s="9"/>
      <c r="H334" s="9"/>
      <c r="I334" s="9"/>
      <c r="J334" s="9"/>
      <c r="K334" s="9"/>
    </row>
    <row r="335" spans="1:11" ht="22.5" customHeight="1">
      <c r="A335" s="3"/>
      <c r="B335" s="36" t="s">
        <v>12</v>
      </c>
      <c r="C335" s="8"/>
      <c r="D335" s="8"/>
      <c r="E335" s="8"/>
      <c r="F335" s="8"/>
      <c r="G335" s="8"/>
      <c r="H335" s="8"/>
      <c r="I335" s="8"/>
      <c r="J335" s="8"/>
      <c r="K335" s="31" t="s">
        <v>14</v>
      </c>
    </row>
    <row r="336" spans="1:11" ht="11.25" customHeight="1">
      <c r="A336" s="3"/>
      <c r="B336" s="35">
        <v>2002</v>
      </c>
      <c r="C336" s="7">
        <v>8271</v>
      </c>
      <c r="D336" s="7">
        <v>26222</v>
      </c>
      <c r="E336" s="7">
        <v>1340</v>
      </c>
      <c r="F336" s="7">
        <v>1923</v>
      </c>
      <c r="G336" s="7">
        <v>1733</v>
      </c>
      <c r="H336" s="7">
        <v>1709</v>
      </c>
      <c r="I336" s="7">
        <v>890</v>
      </c>
      <c r="J336" s="7">
        <v>676</v>
      </c>
      <c r="K336" s="31">
        <v>3.2</v>
      </c>
    </row>
    <row r="337" spans="1:11" ht="11.25" customHeight="1">
      <c r="A337" s="3">
        <v>6</v>
      </c>
      <c r="B337" s="35">
        <v>2010</v>
      </c>
      <c r="C337" s="12">
        <v>7893</v>
      </c>
      <c r="D337" s="12">
        <v>24869</v>
      </c>
      <c r="E337" s="12">
        <v>1285</v>
      </c>
      <c r="F337" s="12">
        <v>1987</v>
      </c>
      <c r="G337" s="12">
        <v>1648</v>
      </c>
      <c r="H337" s="12">
        <v>1478</v>
      </c>
      <c r="I337" s="12">
        <v>839</v>
      </c>
      <c r="J337" s="12">
        <v>656</v>
      </c>
      <c r="K337" s="32">
        <v>3.2</v>
      </c>
    </row>
    <row r="338" spans="1:11" hidden="1">
      <c r="A338" s="3"/>
      <c r="B338" s="26" t="s">
        <v>0</v>
      </c>
      <c r="C338" s="26">
        <v>1</v>
      </c>
      <c r="D338" s="26">
        <v>2</v>
      </c>
      <c r="E338" s="26">
        <v>3</v>
      </c>
      <c r="F338" s="26">
        <v>4</v>
      </c>
      <c r="G338" s="26">
        <v>5</v>
      </c>
      <c r="H338" s="26">
        <v>6</v>
      </c>
      <c r="I338" s="26">
        <v>7</v>
      </c>
      <c r="J338" s="26">
        <v>8</v>
      </c>
      <c r="K338" s="25">
        <v>9</v>
      </c>
    </row>
    <row r="339" spans="1:11" ht="33.75">
      <c r="A339" s="3"/>
      <c r="B339" s="37" t="s">
        <v>49</v>
      </c>
      <c r="C339" s="8"/>
      <c r="D339" s="9"/>
      <c r="E339" s="9"/>
      <c r="F339" s="9"/>
      <c r="G339" s="9"/>
      <c r="H339" s="9"/>
      <c r="I339" s="9"/>
      <c r="J339" s="9"/>
      <c r="K339" s="9"/>
    </row>
    <row r="340" spans="1:11" ht="22.5" customHeight="1">
      <c r="A340" s="3"/>
      <c r="B340" s="36" t="s">
        <v>12</v>
      </c>
      <c r="C340" s="8"/>
      <c r="D340" s="8"/>
      <c r="E340" s="8"/>
      <c r="F340" s="8"/>
      <c r="G340" s="8"/>
      <c r="H340" s="8"/>
      <c r="I340" s="8"/>
      <c r="J340" s="8"/>
      <c r="K340" s="31" t="s">
        <v>14</v>
      </c>
    </row>
    <row r="341" spans="1:11" ht="11.25" customHeight="1">
      <c r="A341" s="3"/>
      <c r="B341" s="35">
        <v>2002</v>
      </c>
      <c r="C341" s="7">
        <v>5112</v>
      </c>
      <c r="D341" s="7">
        <v>17179</v>
      </c>
      <c r="E341" s="7">
        <v>713</v>
      </c>
      <c r="F341" s="7">
        <v>1100</v>
      </c>
      <c r="G341" s="7">
        <v>1060</v>
      </c>
      <c r="H341" s="7">
        <v>1069</v>
      </c>
      <c r="I341" s="7">
        <v>653</v>
      </c>
      <c r="J341" s="7">
        <v>517</v>
      </c>
      <c r="K341" s="31">
        <v>3.4</v>
      </c>
    </row>
    <row r="342" spans="1:11" ht="11.25" customHeight="1">
      <c r="A342" s="3">
        <v>6</v>
      </c>
      <c r="B342" s="35">
        <v>2010</v>
      </c>
      <c r="C342" s="12">
        <v>4783</v>
      </c>
      <c r="D342" s="12">
        <v>15742</v>
      </c>
      <c r="E342" s="12">
        <v>729</v>
      </c>
      <c r="F342" s="12">
        <v>1099</v>
      </c>
      <c r="G342" s="12">
        <v>978</v>
      </c>
      <c r="H342" s="12">
        <v>963</v>
      </c>
      <c r="I342" s="12">
        <v>555</v>
      </c>
      <c r="J342" s="12">
        <v>459</v>
      </c>
      <c r="K342" s="32">
        <v>3.3</v>
      </c>
    </row>
    <row r="343" spans="1:11" hidden="1">
      <c r="A343" s="3"/>
      <c r="B343" s="26" t="s">
        <v>0</v>
      </c>
      <c r="C343" s="26">
        <v>1</v>
      </c>
      <c r="D343" s="26">
        <v>2</v>
      </c>
      <c r="E343" s="26">
        <v>3</v>
      </c>
      <c r="F343" s="26">
        <v>4</v>
      </c>
      <c r="G343" s="26">
        <v>5</v>
      </c>
      <c r="H343" s="26">
        <v>6</v>
      </c>
      <c r="I343" s="26">
        <v>7</v>
      </c>
      <c r="J343" s="26">
        <v>8</v>
      </c>
      <c r="K343" s="25">
        <v>9</v>
      </c>
    </row>
    <row r="344" spans="1:11" ht="33.75">
      <c r="A344" s="3"/>
      <c r="B344" s="37" t="s">
        <v>50</v>
      </c>
      <c r="C344" s="8"/>
      <c r="D344" s="9"/>
      <c r="E344" s="9"/>
      <c r="F344" s="9"/>
      <c r="G344" s="9"/>
      <c r="H344" s="9"/>
      <c r="I344" s="9"/>
      <c r="J344" s="9"/>
      <c r="K344" s="9"/>
    </row>
    <row r="345" spans="1:11" ht="22.5" customHeight="1">
      <c r="A345" s="3"/>
      <c r="B345" s="36" t="s">
        <v>12</v>
      </c>
      <c r="C345" s="8"/>
      <c r="D345" s="8"/>
      <c r="E345" s="8"/>
      <c r="F345" s="8"/>
      <c r="G345" s="8"/>
      <c r="H345" s="8"/>
      <c r="I345" s="8"/>
      <c r="J345" s="8"/>
      <c r="K345" s="31" t="s">
        <v>14</v>
      </c>
    </row>
    <row r="346" spans="1:11" ht="11.25" customHeight="1">
      <c r="A346" s="3"/>
      <c r="B346" s="35">
        <v>2002</v>
      </c>
      <c r="C346" s="7">
        <v>6038</v>
      </c>
      <c r="D346" s="7">
        <v>20906</v>
      </c>
      <c r="E346" s="7">
        <v>780</v>
      </c>
      <c r="F346" s="7">
        <v>1205</v>
      </c>
      <c r="G346" s="7">
        <v>1243</v>
      </c>
      <c r="H346" s="7">
        <v>1313</v>
      </c>
      <c r="I346" s="7">
        <v>794</v>
      </c>
      <c r="J346" s="7">
        <v>703</v>
      </c>
      <c r="K346" s="31">
        <v>3.5</v>
      </c>
    </row>
    <row r="347" spans="1:11" ht="11.25" customHeight="1">
      <c r="A347" s="3">
        <v>6</v>
      </c>
      <c r="B347" s="35">
        <v>2010</v>
      </c>
      <c r="C347" s="12">
        <v>6015</v>
      </c>
      <c r="D347" s="12">
        <v>20360</v>
      </c>
      <c r="E347" s="12">
        <v>883</v>
      </c>
      <c r="F347" s="12">
        <v>1239</v>
      </c>
      <c r="G347" s="12">
        <v>1293</v>
      </c>
      <c r="H347" s="12">
        <v>1196</v>
      </c>
      <c r="I347" s="12">
        <v>721</v>
      </c>
      <c r="J347" s="12">
        <v>683</v>
      </c>
      <c r="K347" s="32">
        <v>3.4</v>
      </c>
    </row>
    <row r="348" spans="1:11" hidden="1">
      <c r="A348" s="3"/>
      <c r="B348" s="26" t="s">
        <v>0</v>
      </c>
      <c r="C348" s="26">
        <v>1</v>
      </c>
      <c r="D348" s="26">
        <v>2</v>
      </c>
      <c r="E348" s="26">
        <v>3</v>
      </c>
      <c r="F348" s="26">
        <v>4</v>
      </c>
      <c r="G348" s="26">
        <v>5</v>
      </c>
      <c r="H348" s="26">
        <v>6</v>
      </c>
      <c r="I348" s="26">
        <v>7</v>
      </c>
      <c r="J348" s="26">
        <v>8</v>
      </c>
      <c r="K348" s="25">
        <v>9</v>
      </c>
    </row>
    <row r="349" spans="1:11" ht="33.75">
      <c r="A349" s="3"/>
      <c r="B349" s="37" t="s">
        <v>51</v>
      </c>
      <c r="C349" s="8"/>
      <c r="D349" s="9"/>
      <c r="E349" s="9"/>
      <c r="F349" s="9"/>
      <c r="G349" s="9"/>
      <c r="H349" s="9"/>
      <c r="I349" s="9"/>
      <c r="J349" s="9"/>
      <c r="K349" s="9"/>
    </row>
    <row r="350" spans="1:11" ht="22.5" customHeight="1">
      <c r="A350" s="3"/>
      <c r="B350" s="36" t="s">
        <v>12</v>
      </c>
      <c r="C350" s="8"/>
      <c r="D350" s="8"/>
      <c r="E350" s="8"/>
      <c r="F350" s="8"/>
      <c r="G350" s="8"/>
      <c r="H350" s="8"/>
      <c r="I350" s="8"/>
      <c r="J350" s="8"/>
      <c r="K350" s="31" t="s">
        <v>14</v>
      </c>
    </row>
    <row r="351" spans="1:11" ht="11.25" customHeight="1">
      <c r="A351" s="3"/>
      <c r="B351" s="35">
        <v>2002</v>
      </c>
      <c r="C351" s="7">
        <v>8984</v>
      </c>
      <c r="D351" s="7">
        <v>29711</v>
      </c>
      <c r="E351" s="7">
        <v>1222</v>
      </c>
      <c r="F351" s="7">
        <v>2025</v>
      </c>
      <c r="G351" s="7">
        <v>1919</v>
      </c>
      <c r="H351" s="7">
        <v>1892</v>
      </c>
      <c r="I351" s="7">
        <v>1085</v>
      </c>
      <c r="J351" s="7">
        <v>841</v>
      </c>
      <c r="K351" s="31">
        <v>3.3</v>
      </c>
    </row>
    <row r="352" spans="1:11" ht="11.25" customHeight="1">
      <c r="A352" s="3">
        <v>6</v>
      </c>
      <c r="B352" s="46">
        <v>2010</v>
      </c>
      <c r="C352" s="47">
        <v>8941</v>
      </c>
      <c r="D352" s="47">
        <v>28741</v>
      </c>
      <c r="E352" s="47">
        <v>1422</v>
      </c>
      <c r="F352" s="47">
        <v>2143</v>
      </c>
      <c r="G352" s="47">
        <v>1874</v>
      </c>
      <c r="H352" s="47">
        <v>1694</v>
      </c>
      <c r="I352" s="47">
        <v>959</v>
      </c>
      <c r="J352" s="47">
        <v>849</v>
      </c>
      <c r="K352" s="48">
        <v>3.2</v>
      </c>
    </row>
  </sheetData>
  <mergeCells count="13">
    <mergeCell ref="H5:H6"/>
    <mergeCell ref="I5:I6"/>
    <mergeCell ref="J5:J6"/>
    <mergeCell ref="B1:K1"/>
    <mergeCell ref="B2:K2"/>
    <mergeCell ref="G5:G6"/>
    <mergeCell ref="B4:B6"/>
    <mergeCell ref="C4:C6"/>
    <mergeCell ref="D4:D6"/>
    <mergeCell ref="E4:J4"/>
    <mergeCell ref="E5:E6"/>
    <mergeCell ref="F5:F6"/>
    <mergeCell ref="K4:K6"/>
  </mergeCells>
  <pageMargins left="0.62992125984252001" right="0.62992125984252001" top="0.62992125984252001" bottom="1.0629921259842501" header="0.62992125984252001" footer="0.62992125984252001"/>
  <pageSetup paperSize="9" firstPageNumber="225" pageOrder="overThenDown" orientation="portrait" useFirstPageNumber="1" r:id="rId1"/>
  <headerFooter differentOddEven="1">
    <oddHeader xml:space="preserve">&amp;R&amp;8Продолжение таблицы 3.6  </oddHeader>
    <oddFooter>&amp;L&amp;"Times New Roman,Курсив"&amp;G Сводные итоги &amp;"Times New Roman,Полужирный" ——————————————————————————————————————&amp;C   &amp;R&amp;"Times New Roman,Обычный"&amp;P</oddFooter>
    <evenHeader xml:space="preserve">&amp;R&amp;8Продолжение таблицы 3.6  </evenHeader>
    <evenFooter xml:space="preserve">&amp;L&amp;"Times New Roman,Обычный"&amp;P &amp;C   &amp;R&amp;"Times New Roman,Полужирный"——————————————————————  &amp;"Times New Roman,Курсив" Итоги Всероссийской переписи населения 2010 года &amp;G </evenFooter>
    <firstHeader xml:space="preserve">&amp;C   </first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pub-11-3-6</vt:lpstr>
      <vt:lpstr>'pub-11-3-6'!Заголовки_для_печати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perepis</cp:lastModifiedBy>
  <cp:lastPrinted>2013-12-13T02:51:05Z</cp:lastPrinted>
  <dcterms:created xsi:type="dcterms:W3CDTF">2009-04-09T03:08:08Z</dcterms:created>
  <dcterms:modified xsi:type="dcterms:W3CDTF">2014-07-07T06:41:35Z</dcterms:modified>
  <cp:category/>
  <cp:contentType/>
  <cp:contentStatus/>
</cp:coreProperties>
</file>