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на 1 января 2020г." sheetId="1" r:id="rId1"/>
    <sheet name="Лист2" sheetId="2" r:id="rId2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<sst xmlns="http://schemas.openxmlformats.org/spreadsheetml/2006/main" count="1663" uniqueCount="1119">
  <si>
    <t>все</t>
  </si>
  <si>
    <t>в том числе:</t>
  </si>
  <si>
    <t>население</t>
  </si>
  <si>
    <t>городское</t>
  </si>
  <si>
    <t>сельское</t>
  </si>
  <si>
    <t>(человек)</t>
  </si>
  <si>
    <t>г. Иркутск</t>
  </si>
  <si>
    <t>в том числе внутригородские районы</t>
  </si>
  <si>
    <t>г. Братск</t>
  </si>
  <si>
    <t>г. Саянск</t>
  </si>
  <si>
    <t>г. Тулун</t>
  </si>
  <si>
    <t>г. Усолье-Сибирское</t>
  </si>
  <si>
    <t>г. Усть-Илимск</t>
  </si>
  <si>
    <t>г. Черемхово</t>
  </si>
  <si>
    <t>г. Свирск</t>
  </si>
  <si>
    <t>Балаганское городское поселение</t>
  </si>
  <si>
    <t>пгт. Балаганск</t>
  </si>
  <si>
    <t>Биритское сельское поселение</t>
  </si>
  <si>
    <t>Заславское сельское поселение</t>
  </si>
  <si>
    <t>Коноваловское сельское поселение</t>
  </si>
  <si>
    <t>Кумарейское сельское поселение</t>
  </si>
  <si>
    <t>Тарнопольское сельское поселение</t>
  </si>
  <si>
    <t>Шарагайское сельское поселение</t>
  </si>
  <si>
    <t>Бодайбинское городское поселение</t>
  </si>
  <si>
    <t>г. Бодайбо</t>
  </si>
  <si>
    <t>Артемовское городское поселение</t>
  </si>
  <si>
    <t>пгт. Артемовский</t>
  </si>
  <si>
    <t>Балахнинское городское поселение</t>
  </si>
  <si>
    <t>пгт. Балахнинский</t>
  </si>
  <si>
    <t>Кропоткинское городское поселение</t>
  </si>
  <si>
    <t>пгт. Кропоткин</t>
  </si>
  <si>
    <t>Мамаканское городское поселение</t>
  </si>
  <si>
    <t>пгт. Мамакан</t>
  </si>
  <si>
    <t>Жуинское сельское поселение</t>
  </si>
  <si>
    <t>г. Ангарск</t>
  </si>
  <si>
    <t>Вихоревское городское поселение</t>
  </si>
  <si>
    <t>г. Вихоревка</t>
  </si>
  <si>
    <t>Большеокинское сельское поселение</t>
  </si>
  <si>
    <t>Добчурское сельское поселение</t>
  </si>
  <si>
    <t>Илирское сельское поселение</t>
  </si>
  <si>
    <t>Калтукское сельское поселение</t>
  </si>
  <si>
    <t>Карахунское сельское поселение</t>
  </si>
  <si>
    <t>Кежемское сельское поселение</t>
  </si>
  <si>
    <t>Ключи-Булакское сельское поселение</t>
  </si>
  <si>
    <t>Кобляковское сельское поселение</t>
  </si>
  <si>
    <t>Кузнецовское сельское поселение</t>
  </si>
  <si>
    <t>Наратайское сельское поселение</t>
  </si>
  <si>
    <t>Озернинское сельское поселение</t>
  </si>
  <si>
    <t>Прибойнинское сельское поселение</t>
  </si>
  <si>
    <t>Покоснинское сельское поселение</t>
  </si>
  <si>
    <t>Прибрежнинское сельское поселение</t>
  </si>
  <si>
    <t>Тангуйское сельское поселение</t>
  </si>
  <si>
    <t>Тарминское сельское поселение</t>
  </si>
  <si>
    <t>Турманское сельское поселение</t>
  </si>
  <si>
    <t>Тэмьское сельское поселение</t>
  </si>
  <si>
    <t>Харанжинское сельское поселение</t>
  </si>
  <si>
    <t>Шумиловское сельское поселение</t>
  </si>
  <si>
    <t>Зябинское сельское поселение</t>
  </si>
  <si>
    <t>Кобинское сельское поселение</t>
  </si>
  <si>
    <t>Куватское сельское поселение</t>
  </si>
  <si>
    <t>Жигаловское городское поселение</t>
  </si>
  <si>
    <t>пгт. Жигалово</t>
  </si>
  <si>
    <t>Дальне-Закорское сельское поселение</t>
  </si>
  <si>
    <t>Знаменское сельское поселение</t>
  </si>
  <si>
    <t>Чиканское сельское поселение</t>
  </si>
  <si>
    <t>Лукиновское сельское поселение</t>
  </si>
  <si>
    <t>Петровское сельское поселение</t>
  </si>
  <si>
    <t>Рудовское сельское поселение</t>
  </si>
  <si>
    <t>Тимошинское сельское поселение</t>
  </si>
  <si>
    <t>Тутурское сельское поселение</t>
  </si>
  <si>
    <t>Усть-Илгинское сельское поселение</t>
  </si>
  <si>
    <t>Межселенные территории Жигаловского муниципального района</t>
  </si>
  <si>
    <t>Заларинское городское поселение</t>
  </si>
  <si>
    <t>пгт. Залари</t>
  </si>
  <si>
    <t>Тыретьское городское поселение</t>
  </si>
  <si>
    <t>пгт .Тыреть 1-я</t>
  </si>
  <si>
    <t>Бабагайское сельское поселение</t>
  </si>
  <si>
    <t>Бажирское сельское поселение</t>
  </si>
  <si>
    <t>Веренское сельское поселение</t>
  </si>
  <si>
    <t>Владимирское сельское поселение</t>
  </si>
  <si>
    <t>Моисеевское сельское поселение</t>
  </si>
  <si>
    <t>Мойганское сельское поселение</t>
  </si>
  <si>
    <t>Новочеремховское сельское поселение</t>
  </si>
  <si>
    <t>Семеновское сельское поселение</t>
  </si>
  <si>
    <t>Троицкое сельское поселение</t>
  </si>
  <si>
    <t>Ханжиновское сельское поселение</t>
  </si>
  <si>
    <t>Холмогойское сельское поселение</t>
  </si>
  <si>
    <t>Хор-Тагнинское сельское поселение</t>
  </si>
  <si>
    <t>Черемшанское сельское поселение</t>
  </si>
  <si>
    <t>Батаминское сельское поселение</t>
  </si>
  <si>
    <t>Буринское сельское поселение</t>
  </si>
  <si>
    <t>Зулумайское сельское поселение</t>
  </si>
  <si>
    <t>Кимильтейское сельское поселение</t>
  </si>
  <si>
    <t>Масляногорское сельское поселение</t>
  </si>
  <si>
    <t>Покровское сельское поселение</t>
  </si>
  <si>
    <t>Услонское сельское поселение</t>
  </si>
  <si>
    <t>Ухтуйское сельское поселение</t>
  </si>
  <si>
    <t>Филипповское сельское поселение</t>
  </si>
  <si>
    <t>Хазанское сельское поселение</t>
  </si>
  <si>
    <t>Харайгунское сельское поселение</t>
  </si>
  <si>
    <t>Большереченское городское поселение</t>
  </si>
  <si>
    <t>пгт. Большая Речка</t>
  </si>
  <si>
    <t>Листвянское городское поселение</t>
  </si>
  <si>
    <t>пгт. Листвянка</t>
  </si>
  <si>
    <t>Марковское городское поселение</t>
  </si>
  <si>
    <t>пгт. Маркова</t>
  </si>
  <si>
    <t>Голоустненское сельское поселение</t>
  </si>
  <si>
    <t>Гороховское сельское поселение</t>
  </si>
  <si>
    <t>Карлукское сельское поселение</t>
  </si>
  <si>
    <t>Максимовское сельское поселение</t>
  </si>
  <si>
    <t>Никольское сельское поселение</t>
  </si>
  <si>
    <t>Оекское сельское поселение</t>
  </si>
  <si>
    <t>Ревякинское сельское поселение</t>
  </si>
  <si>
    <t>Смоленское сельское поселение</t>
  </si>
  <si>
    <t>Уриковское сельское поселение</t>
  </si>
  <si>
    <t>Усть-Балейское сельское поселение</t>
  </si>
  <si>
    <t>Ушаковское сельское поселение</t>
  </si>
  <si>
    <t>Хомутовское сельское поселение</t>
  </si>
  <si>
    <t>Ширяевское сельское поселение</t>
  </si>
  <si>
    <t>Дзержинское сельское поселение</t>
  </si>
  <si>
    <t>Мамонское сельское поселение</t>
  </si>
  <si>
    <t>Молодежное сельское поселение</t>
  </si>
  <si>
    <t>Сосновоборское сельское поселение</t>
  </si>
  <si>
    <t>Усть-Кудинское сельское поселение</t>
  </si>
  <si>
    <t>Кунерминское городское поселение</t>
  </si>
  <si>
    <t>пгт. Кунерма</t>
  </si>
  <si>
    <t>Магистральнинское городское поселение</t>
  </si>
  <si>
    <t>пгт. Магистральный</t>
  </si>
  <si>
    <t>Ульканское городское поселение</t>
  </si>
  <si>
    <t>пгт. Улькан</t>
  </si>
  <si>
    <t>Казачинское сельское поселение</t>
  </si>
  <si>
    <t>Карамское сельское поселение</t>
  </si>
  <si>
    <t>Мартыновское сельское поселение</t>
  </si>
  <si>
    <t>Новоселовское сельское поселение</t>
  </si>
  <si>
    <t>Ключевское сельское поселение</t>
  </si>
  <si>
    <t>Небельское сельское поселение</t>
  </si>
  <si>
    <t>Межселенные территории Казачинско-Ленского муниципального района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</si>
  <si>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</si>
  <si>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</si>
  <si>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</si>
  <si>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</si>
  <si>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>Качугское городское поселение</t>
  </si>
  <si>
    <t>пгт. Качуг</t>
  </si>
  <si>
    <t>Ангинское сельское поселение</t>
  </si>
  <si>
    <t>Белоусовское сельское поселение</t>
  </si>
  <si>
    <t>Бирюльское сельское поселение</t>
  </si>
  <si>
    <t>Большетарельское сельское поселение</t>
  </si>
  <si>
    <t>Бутаковское сельское поселение</t>
  </si>
  <si>
    <t>Вершино-Тутурское сельское поселение</t>
  </si>
  <si>
    <t>Верхоленское сельское поселение</t>
  </si>
  <si>
    <t>Залогское сельское поселение</t>
  </si>
  <si>
    <t>Зареченское сельское поселение</t>
  </si>
  <si>
    <t>Качугское сельское поселение</t>
  </si>
  <si>
    <t>Манзурское сельское поселение</t>
  </si>
  <si>
    <t>Харбатовское сельское поселение</t>
  </si>
  <si>
    <t>Киренское городское поселение</t>
  </si>
  <si>
    <t>г. Киренск</t>
  </si>
  <si>
    <t>Алексеевское городское поселение</t>
  </si>
  <si>
    <t>пгт. Алексеевск</t>
  </si>
  <si>
    <t>Алымовское сельское поселение</t>
  </si>
  <si>
    <t>Бубновское сельское поселение</t>
  </si>
  <si>
    <t>Коршуновское сельское поселение</t>
  </si>
  <si>
    <t>Криволукское сельское поселение</t>
  </si>
  <si>
    <t>Макаровское сельское поселение</t>
  </si>
  <si>
    <t>Петропавловское сельское поселение</t>
  </si>
  <si>
    <t>Юбилейнинское сельское поселение</t>
  </si>
  <si>
    <t>Куйтунское городское поселение</t>
  </si>
  <si>
    <t>пгт. Куйтун</t>
  </si>
  <si>
    <t>Алкинское сельское поселение</t>
  </si>
  <si>
    <t>Андрюшинское сельское поселение</t>
  </si>
  <si>
    <t>Барлукское сельское поселение</t>
  </si>
  <si>
    <t>Большекашелакское сельское поселение</t>
  </si>
  <si>
    <t>Иркутское сельское поселение</t>
  </si>
  <si>
    <t>Каразейское сельское поселение</t>
  </si>
  <si>
    <t>Карымское сельское поселение</t>
  </si>
  <si>
    <t>Кундуйское сельское поселение</t>
  </si>
  <si>
    <t>Ленинское сельское поселение</t>
  </si>
  <si>
    <t>Лермонтовское сельское поселение</t>
  </si>
  <si>
    <t>Мингатуйское сельское поселение</t>
  </si>
  <si>
    <t>Новотельбинское сельское поселение</t>
  </si>
  <si>
    <t>Тулюшское сельское поселение</t>
  </si>
  <si>
    <t>Усть-Кадинское сельское поселение</t>
  </si>
  <si>
    <t>Уховское сельское поселение</t>
  </si>
  <si>
    <t>Уянское сельское поселение</t>
  </si>
  <si>
    <t>Харикское сельское поселение</t>
  </si>
  <si>
    <t>Чеботарихинское сельское поселение</t>
  </si>
  <si>
    <t>Панагинское сельское поселение</t>
  </si>
  <si>
    <t>Мамское городское поселение</t>
  </si>
  <si>
    <t>пгт. Мама</t>
  </si>
  <si>
    <t>Витимское городское поселение</t>
  </si>
  <si>
    <t>пгт. Витимский</t>
  </si>
  <si>
    <t>Горно-Чуйское городское поселение</t>
  </si>
  <si>
    <t>пгт. Горно-Чуйский</t>
  </si>
  <si>
    <t>Луговское городское поселение</t>
  </si>
  <si>
    <t>пгт. Луговский</t>
  </si>
  <si>
    <t>Согдиондонское городское поселение</t>
  </si>
  <si>
    <t>пгт. Согдиондон</t>
  </si>
  <si>
    <t>Железногорское городское поселение</t>
  </si>
  <si>
    <t>г. Железногорск-Илимский</t>
  </si>
  <si>
    <t>Видимское городское поселение</t>
  </si>
  <si>
    <t>пгт. Видим</t>
  </si>
  <si>
    <t>Новоигирминское городское поселение</t>
  </si>
  <si>
    <t>пгт. Новая Игирма</t>
  </si>
  <si>
    <t>Радищевское городское поселение</t>
  </si>
  <si>
    <t>пгт Радищев</t>
  </si>
  <si>
    <t>Рудногорское городское поселение</t>
  </si>
  <si>
    <t>пгт. Рудногорск</t>
  </si>
  <si>
    <t>Хребтовское городское поселение</t>
  </si>
  <si>
    <t>пгт. Хребтовая</t>
  </si>
  <si>
    <t>Шестаковское городское поселение</t>
  </si>
  <si>
    <t>пгт. Шестаково</t>
  </si>
  <si>
    <t>Янгелевское городское поселение</t>
  </si>
  <si>
    <t>пгт. Янгель</t>
  </si>
  <si>
    <t>Березняковское сельское поселение</t>
  </si>
  <si>
    <t>Брусничное сельское поселение</t>
  </si>
  <si>
    <t>Дальнинское сельское поселение</t>
  </si>
  <si>
    <t>Заморское сельское поселение</t>
  </si>
  <si>
    <t>Новоилимское сельское поселение</t>
  </si>
  <si>
    <t>Речушинское сельское поселение</t>
  </si>
  <si>
    <t>Семигорское сельское поселение</t>
  </si>
  <si>
    <t>Соцгородское сельское поселение</t>
  </si>
  <si>
    <t>Межселенные территории Нижнеилимского муниципального района</t>
  </si>
  <si>
    <t>Нижнеудинское городское поселение</t>
  </si>
  <si>
    <t>г. Нижнеудинск</t>
  </si>
  <si>
    <t>Алзамайское городское поселение</t>
  </si>
  <si>
    <t>г. Алзамай</t>
  </si>
  <si>
    <t>Атагайское городское поселение</t>
  </si>
  <si>
    <t>пгт. Атагай</t>
  </si>
  <si>
    <t>Уковское городское поселение</t>
  </si>
  <si>
    <t>пгт. Ук</t>
  </si>
  <si>
    <t>Шумское городское поселение</t>
  </si>
  <si>
    <t>пгт. Шумский</t>
  </si>
  <si>
    <t>Староалзамайское сельское поселение</t>
  </si>
  <si>
    <t>Верхнегутарское сельское поселение</t>
  </si>
  <si>
    <t>Замзорское сельское поселение</t>
  </si>
  <si>
    <t>Заречное сельское поселение</t>
  </si>
  <si>
    <t>Иргейское сельское поселение</t>
  </si>
  <si>
    <t>Каменское сельское поселение</t>
  </si>
  <si>
    <t>Катарбейское сельское поселение</t>
  </si>
  <si>
    <t>Катарминское сельское поселение</t>
  </si>
  <si>
    <t>Костинское сельское поселение</t>
  </si>
  <si>
    <t>Нерхинское сельское поселение</t>
  </si>
  <si>
    <t>Порогское сельское поселение</t>
  </si>
  <si>
    <t>Солонецкое сельское поселение</t>
  </si>
  <si>
    <t>Тофаларское сельское поселение</t>
  </si>
  <si>
    <t>Усть-Рубахинское сельское поселение</t>
  </si>
  <si>
    <t>Худоеланское сельское поселение</t>
  </si>
  <si>
    <t>Чеховское сельское поселение</t>
  </si>
  <si>
    <t>Шебертинское сельское поселение</t>
  </si>
  <si>
    <t>Широковское сельское поселение</t>
  </si>
  <si>
    <t>Бугульдейское сельское поселение</t>
  </si>
  <si>
    <t>Еланцынское сельское поселение</t>
  </si>
  <si>
    <t>Онгуренское сельское поселение</t>
  </si>
  <si>
    <t>Куретское сельское поселение</t>
  </si>
  <si>
    <t>Шара-Тоготское сельское поселение</t>
  </si>
  <si>
    <t>Слюдянское городское поселение</t>
  </si>
  <si>
    <t>г. Слюдянка</t>
  </si>
  <si>
    <t>Байкальское городское поселение</t>
  </si>
  <si>
    <t>г. Байкальск</t>
  </si>
  <si>
    <t>Култукское городское поселение</t>
  </si>
  <si>
    <t>пгт. Култук</t>
  </si>
  <si>
    <t>Быстринское сельское поселение</t>
  </si>
  <si>
    <t>Маритуйское сельское поселение</t>
  </si>
  <si>
    <t>Утуликское сельское поселение</t>
  </si>
  <si>
    <t>Новоснежнинское сельское поселение</t>
  </si>
  <si>
    <t>Тайшетское городское поселение</t>
  </si>
  <si>
    <t>г. Тайшет</t>
  </si>
  <si>
    <t>Бирюсинское городское поселение</t>
  </si>
  <si>
    <t>г. Бирюсинск</t>
  </si>
  <si>
    <t>Квитокское городское поселение</t>
  </si>
  <si>
    <t>пгт. Квиток</t>
  </si>
  <si>
    <t>Юртинское городское поселение</t>
  </si>
  <si>
    <t>пгт. Юрты</t>
  </si>
  <si>
    <t>Новобирюсинское городское поселение</t>
  </si>
  <si>
    <t>пгт. Новобирюсинский</t>
  </si>
  <si>
    <t>Шиткинское городское поселение</t>
  </si>
  <si>
    <t>пгт. Шиткино</t>
  </si>
  <si>
    <t>Старо-Акульшетское сельское поселение</t>
  </si>
  <si>
    <t>Березовское сельское поселение</t>
  </si>
  <si>
    <t>Бирюсинское сельское поселение</t>
  </si>
  <si>
    <t>Борисовское сельское поселение</t>
  </si>
  <si>
    <t>Бузыкановское сельское поселение</t>
  </si>
  <si>
    <t>Джогинское сельское поселение</t>
  </si>
  <si>
    <t>Полинчетское сельское поселение</t>
  </si>
  <si>
    <t>Мирнинское сельское поселение</t>
  </si>
  <si>
    <t>Николаевское сельское поселение</t>
  </si>
  <si>
    <t>Нижнезаимское сельское поселение</t>
  </si>
  <si>
    <t>Половино-Черемховское сельское поселение</t>
  </si>
  <si>
    <t>Рождественское сельское поселение</t>
  </si>
  <si>
    <t>Венгерское сельское поселение</t>
  </si>
  <si>
    <t>Соляновское сельское поселение</t>
  </si>
  <si>
    <t>Тальское сельское поселение</t>
  </si>
  <si>
    <t>Тимирязевское сельское поселение</t>
  </si>
  <si>
    <t>Черчетское сельское поселение</t>
  </si>
  <si>
    <t>Шелаевское сельское поселение</t>
  </si>
  <si>
    <t>Шелеховское сельское поселение</t>
  </si>
  <si>
    <t>Разгонское сельское поселение</t>
  </si>
  <si>
    <t>Тамтачетское сельское поселение</t>
  </si>
  <si>
    <t>Азейское сельское поселение</t>
  </si>
  <si>
    <t>Будаговское сельское поселение</t>
  </si>
  <si>
    <t>Бурхунское сельское поселение</t>
  </si>
  <si>
    <t>Гадалейское сельское поселение</t>
  </si>
  <si>
    <t>Ишидейское сельское поселение</t>
  </si>
  <si>
    <t>Гуранское сельское поселение</t>
  </si>
  <si>
    <t>Евдокимовское сельское поселение</t>
  </si>
  <si>
    <t>Едогонское сельское поселение</t>
  </si>
  <si>
    <t>Икейское сельское поселение</t>
  </si>
  <si>
    <t>Кирейское сельское поселение</t>
  </si>
  <si>
    <t>Котикское сельское поселение</t>
  </si>
  <si>
    <t>Мугунское сельское поселение</t>
  </si>
  <si>
    <t>Нижнебурбукское сельское поселение</t>
  </si>
  <si>
    <t>Афанасьевское сельское поселение</t>
  </si>
  <si>
    <t>Октябрьское сельское поселение</t>
  </si>
  <si>
    <t>Перфиловское сельское поселение</t>
  </si>
  <si>
    <t>Сибирякское сельское поселение</t>
  </si>
  <si>
    <t>Писаревское сельское поселение</t>
  </si>
  <si>
    <t>Умыганское сельское поселение</t>
  </si>
  <si>
    <t>Усть-Кульское сельское поселение</t>
  </si>
  <si>
    <t>Шерагульское сельское поселение</t>
  </si>
  <si>
    <t>Алгатуйское сельское поселение</t>
  </si>
  <si>
    <t>Аршанское сельское поселение</t>
  </si>
  <si>
    <t>Белореченское городское поселение</t>
  </si>
  <si>
    <t>пгт. Белореченский</t>
  </si>
  <si>
    <t>Мишелевское городское поселение</t>
  </si>
  <si>
    <t>пгт. Мишелевка</t>
  </si>
  <si>
    <t>Среднинское городское поселение</t>
  </si>
  <si>
    <t>пгт. Средний</t>
  </si>
  <si>
    <t>Тайтурское городское поселение</t>
  </si>
  <si>
    <t>пгт. Тайтурка</t>
  </si>
  <si>
    <t>Тельминское городское поселение</t>
  </si>
  <si>
    <t>пгт. Тельма</t>
  </si>
  <si>
    <t>Большееланское сельское поселение</t>
  </si>
  <si>
    <t>Железнодорожное сельское поселение</t>
  </si>
  <si>
    <t>Новожилкинское сельское поселение</t>
  </si>
  <si>
    <t>Новомальтинское сельское поселение</t>
  </si>
  <si>
    <t>Раздольинское сельское поселение</t>
  </si>
  <si>
    <t>Сосновское сельское поселение</t>
  </si>
  <si>
    <t>Тальянское сельское поселение</t>
  </si>
  <si>
    <t>Железнодорожное городское поселение</t>
  </si>
  <si>
    <t>пгт. Железнодорожный</t>
  </si>
  <si>
    <t>Бадарминское сельское поселение</t>
  </si>
  <si>
    <t>Ершовское сельское поселение</t>
  </si>
  <si>
    <t>Подъеланское сельское поселение</t>
  </si>
  <si>
    <t>Невонское сельское поселение</t>
  </si>
  <si>
    <t>Седановское сельское поселение</t>
  </si>
  <si>
    <t>Тубинское сельское поселение</t>
  </si>
  <si>
    <t>Эдучанское сельское поселение</t>
  </si>
  <si>
    <t>Усть-Кутское городское поселение</t>
  </si>
  <si>
    <t>г. Усть-Кут</t>
  </si>
  <si>
    <t>Звезднинское городское поселение</t>
  </si>
  <si>
    <t>пгт. Звездный</t>
  </si>
  <si>
    <t>Янтальское городское поселение</t>
  </si>
  <si>
    <t>пгт. Янталь</t>
  </si>
  <si>
    <t>Ручейское сельское поселение</t>
  </si>
  <si>
    <t>Верхнемарковское сельское поселение</t>
  </si>
  <si>
    <t>Нийское сельское поселение</t>
  </si>
  <si>
    <t>Подымахинское сельское поселение</t>
  </si>
  <si>
    <t>Межселенные территории Усть-Кутского муниципального района</t>
  </si>
  <si>
    <t>Усть-Удинское городское поселение</t>
  </si>
  <si>
    <t>пгт. Усть-Уда</t>
  </si>
  <si>
    <t>Аносовское сельское поселение</t>
  </si>
  <si>
    <t>Аталанское сельское поселение</t>
  </si>
  <si>
    <t>Балаганкинское сельское поселение</t>
  </si>
  <si>
    <t>Игжейское сельское поселение</t>
  </si>
  <si>
    <t>Малышевское сельское поселение</t>
  </si>
  <si>
    <t>Молькинское сельское поселение</t>
  </si>
  <si>
    <t>Новоудинское сельское поселение</t>
  </si>
  <si>
    <t>Подволоченское сельское поселение</t>
  </si>
  <si>
    <t>Светлолобовское сельское поселение</t>
  </si>
  <si>
    <t>Среднемуйское сельское поселение</t>
  </si>
  <si>
    <t>Юголокское сельское поселение</t>
  </si>
  <si>
    <t>Ключинское сельское поселение</t>
  </si>
  <si>
    <t>Чичковское сельское поселение</t>
  </si>
  <si>
    <t>Михайловское городское поселение</t>
  </si>
  <si>
    <t>пгт. Михайловка</t>
  </si>
  <si>
    <t>Алехинское сельское поселение</t>
  </si>
  <si>
    <t>Бельское сельское поселение</t>
  </si>
  <si>
    <t>Булайское сельское поселение</t>
  </si>
  <si>
    <t>Голуметское сельское поселение</t>
  </si>
  <si>
    <t>Зерновское сельское поселение</t>
  </si>
  <si>
    <t>Каменно-Ангарское сельское поселение</t>
  </si>
  <si>
    <t>Нижнеиретское сельское поселение</t>
  </si>
  <si>
    <t>Новогромовское сельское поселение</t>
  </si>
  <si>
    <t>Новостроевское сельское поселение</t>
  </si>
  <si>
    <t>Онотское сельское поселение</t>
  </si>
  <si>
    <t>Парфеновское сельское поселение</t>
  </si>
  <si>
    <t>Саянское сельское поселение</t>
  </si>
  <si>
    <t>Лоховское сельское поселение</t>
  </si>
  <si>
    <t>Тальниковское сельское поселение</t>
  </si>
  <si>
    <t>Тунгусское сельское поселение</t>
  </si>
  <si>
    <t>Узколугское сельское поселение</t>
  </si>
  <si>
    <t>Черемховское сельское поселение</t>
  </si>
  <si>
    <t>Чунское городское поселение</t>
  </si>
  <si>
    <t>пгт. Чунский</t>
  </si>
  <si>
    <t>Лесогорское городское поселение</t>
  </si>
  <si>
    <t>пгт. Лесогорск</t>
  </si>
  <si>
    <t>Октябрьское городское поселение</t>
  </si>
  <si>
    <t>пгт. Октябрьский</t>
  </si>
  <si>
    <t>Балтуринское сельское поселение</t>
  </si>
  <si>
    <t>Бунбуйское сельское поселение</t>
  </si>
  <si>
    <t>Веселовское сельское поселение</t>
  </si>
  <si>
    <t>Мухинское сельское поселение</t>
  </si>
  <si>
    <t>Новочунское сельское поселение</t>
  </si>
  <si>
    <t>Таргизское сельское поселение</t>
  </si>
  <si>
    <t>Червянское сельское поселение</t>
  </si>
  <si>
    <t>Городское поселение город Шелехов</t>
  </si>
  <si>
    <t>г. Шелехов</t>
  </si>
  <si>
    <t>Большелугское городское поселение</t>
  </si>
  <si>
    <t>пгт. Большой Луг</t>
  </si>
  <si>
    <t>Баклашинское сельское поселение</t>
  </si>
  <si>
    <t>Олхинское сельское поселение</t>
  </si>
  <si>
    <t>Подкаменское сельское поселение</t>
  </si>
  <si>
    <t>Шаманское сельское поселение</t>
  </si>
  <si>
    <t>Территория с особым статусом - Усть-Ордынский Бурятский округ</t>
  </si>
  <si>
    <t>Аларский муниципальный район</t>
  </si>
  <si>
    <t>Сельское поселение Аларь</t>
  </si>
  <si>
    <t>Сельское поселение Александровск</t>
  </si>
  <si>
    <t>Сельское поселение Аляты</t>
  </si>
  <si>
    <t>Сельское поселение Ангарский</t>
  </si>
  <si>
    <t>Сельское поселение Бахтай</t>
  </si>
  <si>
    <t>Сельское поселение Забитуй</t>
  </si>
  <si>
    <t>Сельское поселение Маниловск</t>
  </si>
  <si>
    <t>Сельское поселение Егоровск</t>
  </si>
  <si>
    <t>Сельское поселение Зоны</t>
  </si>
  <si>
    <t>Сельское поселение Иваническ</t>
  </si>
  <si>
    <t>Сельское поселение Куйта</t>
  </si>
  <si>
    <t>Сельское поселение Кутулик</t>
  </si>
  <si>
    <t>Сельское поселение Могоенок</t>
  </si>
  <si>
    <t>Сельское поселение Нельхай</t>
  </si>
  <si>
    <t>Сельское поселение Ныгда</t>
  </si>
  <si>
    <t>Сельское поселение Табарсук</t>
  </si>
  <si>
    <t>Сельское поселение Тыргетуй</t>
  </si>
  <si>
    <t>Баяндаевский муниципальный район</t>
  </si>
  <si>
    <t>Сельское поселение Гаханы</t>
  </si>
  <si>
    <t>Сельское поселение Баяндай</t>
  </si>
  <si>
    <t>Сельское поселение Васильевск</t>
  </si>
  <si>
    <t>Сельское поселение Курумчинский</t>
  </si>
  <si>
    <t>Сельское поселение Кырма</t>
  </si>
  <si>
    <t>Сельское поселение Люры</t>
  </si>
  <si>
    <t>Сельское поселение Нагалык</t>
  </si>
  <si>
    <t>Сельское поселение Ользоны</t>
  </si>
  <si>
    <t>Сельское поселение Покровка</t>
  </si>
  <si>
    <t>Сельское поселение Половинка</t>
  </si>
  <si>
    <t>Сельское поселение Тургеневка</t>
  </si>
  <si>
    <t>Сельское поселение Хогот</t>
  </si>
  <si>
    <t>Боханский муниципальный район</t>
  </si>
  <si>
    <t>Сельское поселение Александровское</t>
  </si>
  <si>
    <t>Сельское поселение Бохан</t>
  </si>
  <si>
    <t>Сельское поселение Буреть</t>
  </si>
  <si>
    <t>Сельское поселение Казачье</t>
  </si>
  <si>
    <t>Сельское поселение Каменка</t>
  </si>
  <si>
    <t>Сельское поселение Новая Ида</t>
  </si>
  <si>
    <t>Сельское поселение Олонки</t>
  </si>
  <si>
    <t>Сельское поселение Середкино</t>
  </si>
  <si>
    <t>Сельское поселение Тараса</t>
  </si>
  <si>
    <t>Сельское поселение Тихоновка</t>
  </si>
  <si>
    <t>Сельское поселение Укыр</t>
  </si>
  <si>
    <t>Сельское поселение Хохорск</t>
  </si>
  <si>
    <t>Сельское поселение Шаралдай</t>
  </si>
  <si>
    <t>Нукутский муниципальный район</t>
  </si>
  <si>
    <t>Сельское поселение Алтарик</t>
  </si>
  <si>
    <t>Сельское поселение Закулей</t>
  </si>
  <si>
    <t>Сельское поселение Новоленино</t>
  </si>
  <si>
    <t>Сельское поселение Новонукутское</t>
  </si>
  <si>
    <t>Сельское поселение Нукуты</t>
  </si>
  <si>
    <t>Сельское поселение Первомайское</t>
  </si>
  <si>
    <t>Сельское поселение Хадахан</t>
  </si>
  <si>
    <t>Сельское поселение Хареты</t>
  </si>
  <si>
    <t>Сельское поселение Целинный</t>
  </si>
  <si>
    <t>Сельское поселение Шаратское</t>
  </si>
  <si>
    <t>Осинский муниципальный район</t>
  </si>
  <si>
    <t>Сельское поселение Бильчир</t>
  </si>
  <si>
    <t>Сельское поселение Бурят-Янгуты</t>
  </si>
  <si>
    <t>Сельское поселение Оса</t>
  </si>
  <si>
    <t>Сельское поселение Ирхидей</t>
  </si>
  <si>
    <t>Сельское поселение Каха-Онгойское</t>
  </si>
  <si>
    <t>Сельское поселение Майск</t>
  </si>
  <si>
    <t>Сельское поселение Ново-Ленино</t>
  </si>
  <si>
    <t>Сельское поселение Обуса</t>
  </si>
  <si>
    <t>Сельское поселение Поселок Приморский</t>
  </si>
  <si>
    <t>Сельское поселение Русские Янгуты</t>
  </si>
  <si>
    <t>Сельское поселение Улейское</t>
  </si>
  <si>
    <t>Сельское поселение Усть-Алтан</t>
  </si>
  <si>
    <t>Эхирит-Булагатский муниципальный район</t>
  </si>
  <si>
    <t>Сельское поселение Алужинское</t>
  </si>
  <si>
    <t>Сельское поселение Ахинское</t>
  </si>
  <si>
    <t>Сельское поселение Гаханское</t>
  </si>
  <si>
    <t>Сельское поселение Захальское</t>
  </si>
  <si>
    <t>Сельское поселение Капсальское</t>
  </si>
  <si>
    <t>Сельское поселение Корсукское</t>
  </si>
  <si>
    <t>Сельское поселение Кулункунское</t>
  </si>
  <si>
    <t>Сельское поселение Ново-Николаевское</t>
  </si>
  <si>
    <t>Сельское поселение Олойское</t>
  </si>
  <si>
    <t>Сельское поселение Тугутуйское</t>
  </si>
  <si>
    <t>Сельское поселение Усть-Ордынское</t>
  </si>
  <si>
    <t>Сельское поселение Харазаргайское</t>
  </si>
  <si>
    <t>Сельское поселение Харатское</t>
  </si>
  <si>
    <t>2500000000</t>
  </si>
  <si>
    <t>257010000011001</t>
  </si>
  <si>
    <t>в том числе внутригородские районы:</t>
  </si>
  <si>
    <t>257013680011000</t>
  </si>
  <si>
    <t>257013700011000</t>
  </si>
  <si>
    <t>257013730011000</t>
  </si>
  <si>
    <t>257013800011000</t>
  </si>
  <si>
    <t>Ангарское городское муниципальное образование</t>
  </si>
  <si>
    <t>257140000011202</t>
  </si>
  <si>
    <t>257143660011200</t>
  </si>
  <si>
    <t>257143650011200</t>
  </si>
  <si>
    <t>257143700011200</t>
  </si>
  <si>
    <t>257200000011000</t>
  </si>
  <si>
    <t>г. Зима</t>
  </si>
  <si>
    <t>257260000011000</t>
  </si>
  <si>
    <t>257320000011000</t>
  </si>
  <si>
    <t>257360000011000</t>
  </si>
  <si>
    <t>257380000011200</t>
  </si>
  <si>
    <t>257450000011000</t>
  </si>
  <si>
    <t>257460000011000</t>
  </si>
  <si>
    <t>2560100000</t>
  </si>
  <si>
    <t>2560115100</t>
  </si>
  <si>
    <t>256011510511000</t>
  </si>
  <si>
    <t>2560140500</t>
  </si>
  <si>
    <t>2560141000</t>
  </si>
  <si>
    <t>2560141500</t>
  </si>
  <si>
    <t>2560141800</t>
  </si>
  <si>
    <t>2560142500</t>
  </si>
  <si>
    <t>2560143500</t>
  </si>
  <si>
    <t>2560200020</t>
  </si>
  <si>
    <t>2560210120</t>
  </si>
  <si>
    <t>256021010011200</t>
  </si>
  <si>
    <t>2560215520</t>
  </si>
  <si>
    <t>256021550511200</t>
  </si>
  <si>
    <t>2560215620</t>
  </si>
  <si>
    <t>256021560511200</t>
  </si>
  <si>
    <t>2560215820</t>
  </si>
  <si>
    <t>256021580511200</t>
  </si>
  <si>
    <t>2560216220</t>
  </si>
  <si>
    <t>256021620511200</t>
  </si>
  <si>
    <t>2560240221</t>
  </si>
  <si>
    <t>2560400020</t>
  </si>
  <si>
    <t>2560410320</t>
  </si>
  <si>
    <t>256041030011200</t>
  </si>
  <si>
    <t>2560440120</t>
  </si>
  <si>
    <t>2560440220</t>
  </si>
  <si>
    <t>2560440420</t>
  </si>
  <si>
    <t>2560440720</t>
  </si>
  <si>
    <t>2560441020</t>
  </si>
  <si>
    <t>2560441320</t>
  </si>
  <si>
    <t>2560441620</t>
  </si>
  <si>
    <t>2560442220</t>
  </si>
  <si>
    <t>2560442520</t>
  </si>
  <si>
    <t>2560442820</t>
  </si>
  <si>
    <t>2560443120</t>
  </si>
  <si>
    <t>2560443420</t>
  </si>
  <si>
    <t>2560443720</t>
  </si>
  <si>
    <t>2560444020</t>
  </si>
  <si>
    <t>2560444320</t>
  </si>
  <si>
    <t>2560444520</t>
  </si>
  <si>
    <t>2560444720</t>
  </si>
  <si>
    <t>2560445020</t>
  </si>
  <si>
    <t>2560445220</t>
  </si>
  <si>
    <t>2560445520</t>
  </si>
  <si>
    <t>2560445620</t>
  </si>
  <si>
    <t>2560445720</t>
  </si>
  <si>
    <t>2560445820</t>
  </si>
  <si>
    <t>2560600000</t>
  </si>
  <si>
    <t>2560615100</t>
  </si>
  <si>
    <t>256061510511000</t>
  </si>
  <si>
    <t>2560640400</t>
  </si>
  <si>
    <t>2560640700</t>
  </si>
  <si>
    <t>2560644000</t>
  </si>
  <si>
    <t>2560641900</t>
  </si>
  <si>
    <t>2560642200</t>
  </si>
  <si>
    <t>2560642500</t>
  </si>
  <si>
    <t>2560643100</t>
  </si>
  <si>
    <t>2560643400</t>
  </si>
  <si>
    <t>2560643700</t>
  </si>
  <si>
    <t>2560670000</t>
  </si>
  <si>
    <t>2560800000</t>
  </si>
  <si>
    <t>2560815100</t>
  </si>
  <si>
    <t>256081510511000</t>
  </si>
  <si>
    <t>2560815500</t>
  </si>
  <si>
    <t>256081550511000</t>
  </si>
  <si>
    <t>2560840200</t>
  </si>
  <si>
    <t>2560840400</t>
  </si>
  <si>
    <t>2560840700</t>
  </si>
  <si>
    <t>2560841000</t>
  </si>
  <si>
    <t>2560841600</t>
  </si>
  <si>
    <t>2560841900</t>
  </si>
  <si>
    <t>2560842200</t>
  </si>
  <si>
    <t>2560842500</t>
  </si>
  <si>
    <t>2560842800</t>
  </si>
  <si>
    <t>2560843400</t>
  </si>
  <si>
    <t>2560843700</t>
  </si>
  <si>
    <t>2560844000</t>
  </si>
  <si>
    <t>2560844300</t>
  </si>
  <si>
    <t>2561000000</t>
  </si>
  <si>
    <t>2561040200</t>
  </si>
  <si>
    <t>2561040300</t>
  </si>
  <si>
    <t>2561040400</t>
  </si>
  <si>
    <t>2561040700</t>
  </si>
  <si>
    <t>2561041300</t>
  </si>
  <si>
    <t>2561041900</t>
  </si>
  <si>
    <t>2561042200</t>
  </si>
  <si>
    <t>2561042500</t>
  </si>
  <si>
    <t>2561042800</t>
  </si>
  <si>
    <t>2561043100</t>
  </si>
  <si>
    <t>2561043500</t>
  </si>
  <si>
    <t>2561200000</t>
  </si>
  <si>
    <t>2561215500</t>
  </si>
  <si>
    <t>256121550511000</t>
  </si>
  <si>
    <t>2561216000</t>
  </si>
  <si>
    <t>256121600511000</t>
  </si>
  <si>
    <t>2561216300</t>
  </si>
  <si>
    <t>256121630511000</t>
  </si>
  <si>
    <t>2561240400</t>
  </si>
  <si>
    <t>2561240700</t>
  </si>
  <si>
    <t>2561240800</t>
  </si>
  <si>
    <t>2561241000</t>
  </si>
  <si>
    <t>2561241300</t>
  </si>
  <si>
    <t>2561241600</t>
  </si>
  <si>
    <t>2561241900</t>
  </si>
  <si>
    <t>2561242200</t>
  </si>
  <si>
    <t>2561242500</t>
  </si>
  <si>
    <t>2561242800</t>
  </si>
  <si>
    <t>2561243100</t>
  </si>
  <si>
    <t>2561243400</t>
  </si>
  <si>
    <t>2561243700</t>
  </si>
  <si>
    <t>2561243800</t>
  </si>
  <si>
    <t>2561243900</t>
  </si>
  <si>
    <t>2561244000</t>
  </si>
  <si>
    <t>2561244100</t>
  </si>
  <si>
    <t>2561244200</t>
  </si>
  <si>
    <t>2561400020</t>
  </si>
  <si>
    <t>2561415320</t>
  </si>
  <si>
    <t>256141530511200</t>
  </si>
  <si>
    <t>2561415421</t>
  </si>
  <si>
    <t>256141540511210</t>
  </si>
  <si>
    <t>2561415820</t>
  </si>
  <si>
    <t>256141580511200</t>
  </si>
  <si>
    <t>2561440421</t>
  </si>
  <si>
    <t>2561440720</t>
  </si>
  <si>
    <t>2561441320</t>
  </si>
  <si>
    <t>2561441620</t>
  </si>
  <si>
    <t>2561441720</t>
  </si>
  <si>
    <t>2561441820</t>
  </si>
  <si>
    <t>2561470021</t>
  </si>
  <si>
    <t>2561600011</t>
  </si>
  <si>
    <t>2561640411</t>
  </si>
  <si>
    <t>2561641911</t>
  </si>
  <si>
    <t>2561642511</t>
  </si>
  <si>
    <t>2561642811</t>
  </si>
  <si>
    <t>2561800000</t>
  </si>
  <si>
    <t>2561815100</t>
  </si>
  <si>
    <t>256181510511000</t>
  </si>
  <si>
    <t>2561840200</t>
  </si>
  <si>
    <t>2561840400</t>
  </si>
  <si>
    <t>2561840700</t>
  </si>
  <si>
    <t>2561841000</t>
  </si>
  <si>
    <t>2561841300</t>
  </si>
  <si>
    <t>2561841601</t>
  </si>
  <si>
    <t>2561841900</t>
  </si>
  <si>
    <t>2561842200</t>
  </si>
  <si>
    <t>2561842500</t>
  </si>
  <si>
    <t>2561842800</t>
  </si>
  <si>
    <t>2561843100</t>
  </si>
  <si>
    <t>2561843700</t>
  </si>
  <si>
    <t>2561844300</t>
  </si>
  <si>
    <t>2562000020</t>
  </si>
  <si>
    <t>2562010121</t>
  </si>
  <si>
    <t>256201010011210</t>
  </si>
  <si>
    <t>2562015521</t>
  </si>
  <si>
    <t>256201550511210</t>
  </si>
  <si>
    <t>2562040220</t>
  </si>
  <si>
    <t>2562040720</t>
  </si>
  <si>
    <t>2562041920</t>
  </si>
  <si>
    <t>2562042520</t>
  </si>
  <si>
    <t>2562043120</t>
  </si>
  <si>
    <t>2562043520</t>
  </si>
  <si>
    <t>2562043721</t>
  </si>
  <si>
    <t>2562045320</t>
  </si>
  <si>
    <t>2562070020</t>
  </si>
  <si>
    <t>2562200000</t>
  </si>
  <si>
    <t>2562215100</t>
  </si>
  <si>
    <t>256221510511000</t>
  </si>
  <si>
    <t>2562240400</t>
  </si>
  <si>
    <t>2562241000</t>
  </si>
  <si>
    <t>2562241300</t>
  </si>
  <si>
    <t>2562241600</t>
  </si>
  <si>
    <t>2562242500</t>
  </si>
  <si>
    <t>2562242800</t>
  </si>
  <si>
    <t>2562243400</t>
  </si>
  <si>
    <t>2562243600</t>
  </si>
  <si>
    <t>2562243800</t>
  </si>
  <si>
    <t>2562244000</t>
  </si>
  <si>
    <t>2562244300</t>
  </si>
  <si>
    <t>2562244700</t>
  </si>
  <si>
    <t>2562244900</t>
  </si>
  <si>
    <t>2562245200</t>
  </si>
  <si>
    <t>2562245400</t>
  </si>
  <si>
    <t>2562245500</t>
  </si>
  <si>
    <t>2562245800</t>
  </si>
  <si>
    <t>2562246100</t>
  </si>
  <si>
    <t>2562246200</t>
  </si>
  <si>
    <t>2562400020</t>
  </si>
  <si>
    <t>2562415121</t>
  </si>
  <si>
    <t>256241510511210</t>
  </si>
  <si>
    <t>2562415520</t>
  </si>
  <si>
    <t>256241550511200</t>
  </si>
  <si>
    <t>2562416021</t>
  </si>
  <si>
    <t>256241600511210</t>
  </si>
  <si>
    <t>2562417021</t>
  </si>
  <si>
    <t>256241700511210</t>
  </si>
  <si>
    <t>2562417821</t>
  </si>
  <si>
    <t>256241780511210</t>
  </si>
  <si>
    <t>2562470020</t>
  </si>
  <si>
    <t>Межселенные территории муниципального образования Мамско-Чуйского района</t>
  </si>
  <si>
    <t>2562600020</t>
  </si>
  <si>
    <t>2562610120</t>
  </si>
  <si>
    <t>256261010011200</t>
  </si>
  <si>
    <t>2562615520</t>
  </si>
  <si>
    <t>256261550511200</t>
  </si>
  <si>
    <t>2562616020</t>
  </si>
  <si>
    <t>256261600511200</t>
  </si>
  <si>
    <t>2562616220</t>
  </si>
  <si>
    <t>256261620511200</t>
  </si>
  <si>
    <t>2562616320</t>
  </si>
  <si>
    <t>256261630511200</t>
  </si>
  <si>
    <t>2562616520</t>
  </si>
  <si>
    <t>256261650511200</t>
  </si>
  <si>
    <t>2562617020</t>
  </si>
  <si>
    <t>256261700511200</t>
  </si>
  <si>
    <t>2562617520</t>
  </si>
  <si>
    <t>256261750511200</t>
  </si>
  <si>
    <t>2562640220</t>
  </si>
  <si>
    <t>2562640420</t>
  </si>
  <si>
    <t>2562640620</t>
  </si>
  <si>
    <t>2562640820</t>
  </si>
  <si>
    <t>2562641120</t>
  </si>
  <si>
    <t>2562641220</t>
  </si>
  <si>
    <t>2562641320</t>
  </si>
  <si>
    <t>2562641820</t>
  </si>
  <si>
    <t>2562642020</t>
  </si>
  <si>
    <t>2562670020</t>
  </si>
  <si>
    <t>2562800000</t>
  </si>
  <si>
    <t>2562810100</t>
  </si>
  <si>
    <t>256281010011000</t>
  </si>
  <si>
    <t>2562810500</t>
  </si>
  <si>
    <t>256281050011000</t>
  </si>
  <si>
    <t>2562815500</t>
  </si>
  <si>
    <t>256281550511000</t>
  </si>
  <si>
    <t>2562816000</t>
  </si>
  <si>
    <t>256281600511000</t>
  </si>
  <si>
    <t>2562816500</t>
  </si>
  <si>
    <t>256281650511000</t>
  </si>
  <si>
    <t>2562840200</t>
  </si>
  <si>
    <t>2562840701</t>
  </si>
  <si>
    <t>2562841000</t>
  </si>
  <si>
    <t>2562841100</t>
  </si>
  <si>
    <t>2562841300</t>
  </si>
  <si>
    <t>2562841600</t>
  </si>
  <si>
    <t>2562841900</t>
  </si>
  <si>
    <t>2562842200</t>
  </si>
  <si>
    <t>2562842300</t>
  </si>
  <si>
    <t>2562842401</t>
  </si>
  <si>
    <t>2562842500</t>
  </si>
  <si>
    <t>2562842800</t>
  </si>
  <si>
    <t>2562843101</t>
  </si>
  <si>
    <t>2562843400</t>
  </si>
  <si>
    <t>2562843700</t>
  </si>
  <si>
    <t>2562844000</t>
  </si>
  <si>
    <t>2562844300</t>
  </si>
  <si>
    <t>2562844600</t>
  </si>
  <si>
    <t>2563000000</t>
  </si>
  <si>
    <t>2563040200</t>
  </si>
  <si>
    <t>2563040400</t>
  </si>
  <si>
    <t>2563040700</t>
  </si>
  <si>
    <t>2563041000</t>
  </si>
  <si>
    <t>2563041300</t>
  </si>
  <si>
    <t>2563400000</t>
  </si>
  <si>
    <t>2563410100</t>
  </si>
  <si>
    <t>256341010011000</t>
  </si>
  <si>
    <t>2563410800</t>
  </si>
  <si>
    <t>256341080011000</t>
  </si>
  <si>
    <t>2563416200</t>
  </si>
  <si>
    <t>256341620511000</t>
  </si>
  <si>
    <t>2563440200</t>
  </si>
  <si>
    <t>2563440400</t>
  </si>
  <si>
    <t>2563440700</t>
  </si>
  <si>
    <t>2563440800</t>
  </si>
  <si>
    <t>2563600000</t>
  </si>
  <si>
    <t>2563610100</t>
  </si>
  <si>
    <t>256361010011000</t>
  </si>
  <si>
    <t>2563610500</t>
  </si>
  <si>
    <t>256361050011000</t>
  </si>
  <si>
    <t>2563615500</t>
  </si>
  <si>
    <t>256361550511000</t>
  </si>
  <si>
    <t>2563615600</t>
  </si>
  <si>
    <t>256361560511000</t>
  </si>
  <si>
    <t>2563616200</t>
  </si>
  <si>
    <t>256361620511000</t>
  </si>
  <si>
    <t>2563617400</t>
  </si>
  <si>
    <t>256361740511000</t>
  </si>
  <si>
    <t>2563640200</t>
  </si>
  <si>
    <t>2563640400</t>
  </si>
  <si>
    <t>2563640600</t>
  </si>
  <si>
    <t>2563640800</t>
  </si>
  <si>
    <t>2563641000</t>
  </si>
  <si>
    <t>2563641300</t>
  </si>
  <si>
    <t>2563641700</t>
  </si>
  <si>
    <t>2563642200</t>
  </si>
  <si>
    <t>2563642700</t>
  </si>
  <si>
    <t>2563642800</t>
  </si>
  <si>
    <t>2563643100</t>
  </si>
  <si>
    <t>2563643400</t>
  </si>
  <si>
    <t>2563643700</t>
  </si>
  <si>
    <t>2563644000</t>
  </si>
  <si>
    <t>2563644300</t>
  </si>
  <si>
    <t>2563644600</t>
  </si>
  <si>
    <t>2563645200</t>
  </si>
  <si>
    <t>2563645500</t>
  </si>
  <si>
    <t>2563645800</t>
  </si>
  <si>
    <t>2563646100</t>
  </si>
  <si>
    <t>2563646500</t>
  </si>
  <si>
    <t>2563646600</t>
  </si>
  <si>
    <t>2563800000</t>
  </si>
  <si>
    <t>2563840100</t>
  </si>
  <si>
    <t>2563840400</t>
  </si>
  <si>
    <t>2563840700</t>
  </si>
  <si>
    <t>2563840800</t>
  </si>
  <si>
    <t>2563841000</t>
  </si>
  <si>
    <t>2563841300</t>
  </si>
  <si>
    <t>2563841600</t>
  </si>
  <si>
    <t>2563841900</t>
  </si>
  <si>
    <t>2563842200</t>
  </si>
  <si>
    <t>2563842500</t>
  </si>
  <si>
    <t>2563842800</t>
  </si>
  <si>
    <t>2563843100</t>
  </si>
  <si>
    <t>2563843700</t>
  </si>
  <si>
    <t>2563843800</t>
  </si>
  <si>
    <t>2563844000</t>
  </si>
  <si>
    <t>2563844200</t>
  </si>
  <si>
    <t>2563844300</t>
  </si>
  <si>
    <t>2563844400</t>
  </si>
  <si>
    <t>2563844500</t>
  </si>
  <si>
    <t>2563844600</t>
  </si>
  <si>
    <t>2563844900</t>
  </si>
  <si>
    <t>2563845200</t>
  </si>
  <si>
    <t>2563845300</t>
  </si>
  <si>
    <t>2563845400</t>
  </si>
  <si>
    <t>2564000000</t>
  </si>
  <si>
    <t>2564015300</t>
  </si>
  <si>
    <t>256401530511000</t>
  </si>
  <si>
    <t>2564015500</t>
  </si>
  <si>
    <t>256401550511000</t>
  </si>
  <si>
    <t>2564016000</t>
  </si>
  <si>
    <t>256401600511000</t>
  </si>
  <si>
    <t>2564016200</t>
  </si>
  <si>
    <t>256401620511000</t>
  </si>
  <si>
    <t>2564017300</t>
  </si>
  <si>
    <t>256401730511000</t>
  </si>
  <si>
    <t>2564040400</t>
  </si>
  <si>
    <t>2564040700</t>
  </si>
  <si>
    <t>2564041200</t>
  </si>
  <si>
    <t>2564041400</t>
  </si>
  <si>
    <t>2564041600</t>
  </si>
  <si>
    <t>2564041900</t>
  </si>
  <si>
    <t>2564042200</t>
  </si>
  <si>
    <t>2564200020</t>
  </si>
  <si>
    <t>2564215520</t>
  </si>
  <si>
    <t>256421550511200</t>
  </si>
  <si>
    <t>2564240120</t>
  </si>
  <si>
    <t>2564240320</t>
  </si>
  <si>
    <t>2564240420</t>
  </si>
  <si>
    <t>2564240520</t>
  </si>
  <si>
    <t>2564240720</t>
  </si>
  <si>
    <t>2564240820</t>
  </si>
  <si>
    <t>2564241020</t>
  </si>
  <si>
    <t>2564400020</t>
  </si>
  <si>
    <t>2564410120</t>
  </si>
  <si>
    <t>256441010011200</t>
  </si>
  <si>
    <t>2564415420</t>
  </si>
  <si>
    <t>256441540511200</t>
  </si>
  <si>
    <t>2564416020</t>
  </si>
  <si>
    <t>256441600511200</t>
  </si>
  <si>
    <t>2564440721</t>
  </si>
  <si>
    <t>2564441020</t>
  </si>
  <si>
    <t>2564441320</t>
  </si>
  <si>
    <t>2564442220</t>
  </si>
  <si>
    <t>2564470020</t>
  </si>
  <si>
    <t>2564600000</t>
  </si>
  <si>
    <t>2564615100</t>
  </si>
  <si>
    <t>256461510511000</t>
  </si>
  <si>
    <t>2564640200</t>
  </si>
  <si>
    <t>2564640400</t>
  </si>
  <si>
    <t>2564640700</t>
  </si>
  <si>
    <t>2564641300</t>
  </si>
  <si>
    <t>2564642200</t>
  </si>
  <si>
    <t>2564642500</t>
  </si>
  <si>
    <t>2564642800</t>
  </si>
  <si>
    <t>2564643100</t>
  </si>
  <si>
    <t>2564643400</t>
  </si>
  <si>
    <t>2564643700</t>
  </si>
  <si>
    <t>2564644600</t>
  </si>
  <si>
    <t>2564644700</t>
  </si>
  <si>
    <t>2564644800</t>
  </si>
  <si>
    <t>2564800000</t>
  </si>
  <si>
    <t>2564815500</t>
  </si>
  <si>
    <t>256481550511000</t>
  </si>
  <si>
    <t>2564840200</t>
  </si>
  <si>
    <t>2564840400</t>
  </si>
  <si>
    <t>2564840500</t>
  </si>
  <si>
    <t>2564840700</t>
  </si>
  <si>
    <t>2564841000</t>
  </si>
  <si>
    <t>2564841200</t>
  </si>
  <si>
    <t>2564841600</t>
  </si>
  <si>
    <t>2564841700</t>
  </si>
  <si>
    <t>2564841800</t>
  </si>
  <si>
    <t>2564841900</t>
  </si>
  <si>
    <t>2564842200</t>
  </si>
  <si>
    <t>2564842500</t>
  </si>
  <si>
    <t>2564842800</t>
  </si>
  <si>
    <t>2564843100</t>
  </si>
  <si>
    <t>2564843400</t>
  </si>
  <si>
    <t>2564843700</t>
  </si>
  <si>
    <t>2564844300</t>
  </si>
  <si>
    <t>2565000000</t>
  </si>
  <si>
    <t>2565015100</t>
  </si>
  <si>
    <t>256501510511000</t>
  </si>
  <si>
    <t>2565016200</t>
  </si>
  <si>
    <t>256501620511000</t>
  </si>
  <si>
    <t>2565016500</t>
  </si>
  <si>
    <t>256501650511000</t>
  </si>
  <si>
    <t>2565040200</t>
  </si>
  <si>
    <t>2565040700</t>
  </si>
  <si>
    <t>2565041000</t>
  </si>
  <si>
    <t>2565041400</t>
  </si>
  <si>
    <t>2565041600</t>
  </si>
  <si>
    <t>2565041900</t>
  </si>
  <si>
    <t>2565042200</t>
  </si>
  <si>
    <t>2565042500</t>
  </si>
  <si>
    <t>2565500000</t>
  </si>
  <si>
    <t>2565510100</t>
  </si>
  <si>
    <t>256551010011000</t>
  </si>
  <si>
    <t>2565515300</t>
  </si>
  <si>
    <t>256551530511000</t>
  </si>
  <si>
    <t>2565540200</t>
  </si>
  <si>
    <t>2565540700</t>
  </si>
  <si>
    <t>2565540800</t>
  </si>
  <si>
    <t>2565541500</t>
  </si>
  <si>
    <t>2580000000</t>
  </si>
  <si>
    <t>2582300000</t>
  </si>
  <si>
    <t>2582340200</t>
  </si>
  <si>
    <t>2582340400</t>
  </si>
  <si>
    <t>2582340700</t>
  </si>
  <si>
    <t>2582341000</t>
  </si>
  <si>
    <t>2582341300</t>
  </si>
  <si>
    <t>2582341400</t>
  </si>
  <si>
    <t>2582341600</t>
  </si>
  <si>
    <t>2582341800</t>
  </si>
  <si>
    <t>2582341900</t>
  </si>
  <si>
    <t>2582342200</t>
  </si>
  <si>
    <t>2582342500</t>
  </si>
  <si>
    <t>2582342600</t>
  </si>
  <si>
    <t>2582342800</t>
  </si>
  <si>
    <t>2582343100</t>
  </si>
  <si>
    <t>2582343200</t>
  </si>
  <si>
    <t>2582343400</t>
  </si>
  <si>
    <t>2582343700</t>
  </si>
  <si>
    <t>2582500000</t>
  </si>
  <si>
    <t>2582540300</t>
  </si>
  <si>
    <t>2582540500</t>
  </si>
  <si>
    <t>2582540800</t>
  </si>
  <si>
    <t>2582541400</t>
  </si>
  <si>
    <t>2582542000</t>
  </si>
  <si>
    <t>2582542400</t>
  </si>
  <si>
    <t>2582542800</t>
  </si>
  <si>
    <t>2582543200</t>
  </si>
  <si>
    <t>2582543400</t>
  </si>
  <si>
    <t>2582543500</t>
  </si>
  <si>
    <t>2582544100</t>
  </si>
  <si>
    <t>2582544800</t>
  </si>
  <si>
    <t>2582600000</t>
  </si>
  <si>
    <t>2582640200</t>
  </si>
  <si>
    <t>2582640500</t>
  </si>
  <si>
    <t>2582640700</t>
  </si>
  <si>
    <t>2582641600</t>
  </si>
  <si>
    <t>2582641900</t>
  </si>
  <si>
    <t>2582642400</t>
  </si>
  <si>
    <t>2582642900</t>
  </si>
  <si>
    <t>2582643500</t>
  </si>
  <si>
    <t>2582643800</t>
  </si>
  <si>
    <t>2582644000</t>
  </si>
  <si>
    <t>2582644200</t>
  </si>
  <si>
    <t>2582644900</t>
  </si>
  <si>
    <t>2582645000</t>
  </si>
  <si>
    <t>2583200000</t>
  </si>
  <si>
    <t>2583240200</t>
  </si>
  <si>
    <t>2583240400</t>
  </si>
  <si>
    <t>2583240700</t>
  </si>
  <si>
    <t>2583241000</t>
  </si>
  <si>
    <t>2583241300</t>
  </si>
  <si>
    <t>2583241600</t>
  </si>
  <si>
    <t>2583241900</t>
  </si>
  <si>
    <t>2583242000</t>
  </si>
  <si>
    <t>2583242200</t>
  </si>
  <si>
    <t>2583242700</t>
  </si>
  <si>
    <t>2583300000</t>
  </si>
  <si>
    <t>2583340400</t>
  </si>
  <si>
    <t>2583340700</t>
  </si>
  <si>
    <t>2583341200</t>
  </si>
  <si>
    <t>2583341700</t>
  </si>
  <si>
    <t>2583342200</t>
  </si>
  <si>
    <t>2583342400</t>
  </si>
  <si>
    <t>2583342500</t>
  </si>
  <si>
    <t>2583342600</t>
  </si>
  <si>
    <t>2583342900</t>
  </si>
  <si>
    <t>2583343300</t>
  </si>
  <si>
    <t>2583344000</t>
  </si>
  <si>
    <t>2583344500</t>
  </si>
  <si>
    <t>2583700000</t>
  </si>
  <si>
    <t>2583740100</t>
  </si>
  <si>
    <t>2583740200</t>
  </si>
  <si>
    <t>2583741300</t>
  </si>
  <si>
    <t>2583741600</t>
  </si>
  <si>
    <t>2583741900</t>
  </si>
  <si>
    <t>2583742000</t>
  </si>
  <si>
    <t>2583742200</t>
  </si>
  <si>
    <t>2583743200</t>
  </si>
  <si>
    <t>2583743500</t>
  </si>
  <si>
    <t>2583744200</t>
  </si>
  <si>
    <t>2583744400</t>
  </si>
  <si>
    <t>2583744700</t>
  </si>
  <si>
    <t>2583744800</t>
  </si>
  <si>
    <t>Ленинский административный округ</t>
  </si>
  <si>
    <t>Правобережный административный округ</t>
  </si>
  <si>
    <t>Октябрьский административный округ</t>
  </si>
  <si>
    <t>Свердловский административный округ</t>
  </si>
  <si>
    <t>Падунский административный округ</t>
  </si>
  <si>
    <t>Центральный административный округ</t>
  </si>
  <si>
    <t>Межселенные территории Киренского муниципального района</t>
  </si>
  <si>
    <t>Всего</t>
  </si>
  <si>
    <t>Иркутская область</t>
  </si>
  <si>
    <t>Муниципальные районы</t>
  </si>
  <si>
    <t>Балаганский муниципальный район</t>
  </si>
  <si>
    <t xml:space="preserve">Хужирское сельское поселение </t>
  </si>
  <si>
    <t>Портбайкальское сельское поселение</t>
  </si>
  <si>
    <t>Межселенные территории Тайшетского муниципального района</t>
  </si>
  <si>
    <t>Муниципальный район - муниципальное образование города Бодайбо и Бодайбинского района</t>
  </si>
  <si>
    <t>Братский муниципальный район</t>
  </si>
  <si>
    <t>Межселенные территории Братского муниципального района</t>
  </si>
  <si>
    <t>Жигаловский муниципальный район</t>
  </si>
  <si>
    <t>Заларинский муниципальный район</t>
  </si>
  <si>
    <t>Муниципальный район - Зиминское районное муниципальное образование</t>
  </si>
  <si>
    <t>Муниципальный район - Иркутское районное муниципальное образование</t>
  </si>
  <si>
    <t>Казачинско-Ленский муниципальный район</t>
  </si>
  <si>
    <t>Катангский муниципальный район</t>
  </si>
  <si>
    <t>Качугский муниципальный район</t>
  </si>
  <si>
    <t>Киренский муниципальный район</t>
  </si>
  <si>
    <t>Куйтунский муниципальный район</t>
  </si>
  <si>
    <t>Муниципальный район - муниципальное образование Мамско-Чуйского района</t>
  </si>
  <si>
    <t>Нижнеилимский муниципальный район</t>
  </si>
  <si>
    <t>Нижнеудинский муниципальный район</t>
  </si>
  <si>
    <t>Муниципальный район - Ольхонское районное муниципальное образование</t>
  </si>
  <si>
    <t>Слюдянский муниципальный район</t>
  </si>
  <si>
    <t>Тайшетский муниципальный район</t>
  </si>
  <si>
    <t>Тулунский муниципальный район</t>
  </si>
  <si>
    <t>Муниципальный район - Усольское районное муниципальное образование</t>
  </si>
  <si>
    <t xml:space="preserve">Муниципальный район - муниципальное образование Усть-Илимский </t>
  </si>
  <si>
    <t>Усть-Кутский муниципальный район</t>
  </si>
  <si>
    <t>Усть-Удинский муниципальный район</t>
  </si>
  <si>
    <t>Муниципальный район - Черемховское районное муниципальное образование</t>
  </si>
  <si>
    <t>Муниципальный район - Чунское районное муниципальное образование</t>
  </si>
  <si>
    <t>Муниципальный район - Шелеховский муниципальное образование</t>
  </si>
  <si>
    <t>Уважаемые коллеги! Просьба заполнять все графоклетки таблицы, включая нулевые значения!</t>
  </si>
  <si>
    <t>(срок представления - 22 марта)</t>
  </si>
  <si>
    <t>Оценка численности постоянного</t>
  </si>
  <si>
    <t>Контроль</t>
  </si>
  <si>
    <t xml:space="preserve">Контроль </t>
  </si>
  <si>
    <t>населения на 1 января 2020 г.</t>
  </si>
  <si>
    <t xml:space="preserve">по </t>
  </si>
  <si>
    <t>по графам</t>
  </si>
  <si>
    <t>(в зеленом поле указать субъект РФ)</t>
  </si>
  <si>
    <t>строкам</t>
  </si>
  <si>
    <t>2570100000</t>
  </si>
  <si>
    <t>Городской округ - муниципальное образование "Город Иркутск"</t>
  </si>
  <si>
    <t>Городской округ - Ангарское городское муниципальное образование</t>
  </si>
  <si>
    <t>2571400020</t>
  </si>
  <si>
    <t>Городской округ - муниципальное образование города Братска</t>
  </si>
  <si>
    <t>2572000000</t>
  </si>
  <si>
    <t>Городской округ - Зиминское городское муниципальное образование</t>
  </si>
  <si>
    <t>2572600000</t>
  </si>
  <si>
    <t>Городской округ - муниципальное образование "Город Саянск"</t>
  </si>
  <si>
    <t>2573200000</t>
  </si>
  <si>
    <t>Городской округ - муниципальное образование "Город Тулун"</t>
  </si>
  <si>
    <t>2573600000</t>
  </si>
  <si>
    <t>Городской округ - муниципальное образование города Усолье-Сибирское</t>
  </si>
  <si>
    <t>2573800020</t>
  </si>
  <si>
    <t>Городской округ - муниципальное образование "Город Усть-Илимск"</t>
  </si>
  <si>
    <t>2574500000</t>
  </si>
  <si>
    <t>Городской округ - Черемховское муниципальное образование</t>
  </si>
  <si>
    <t>2574600000</t>
  </si>
  <si>
    <t>Городской округ - Свирское муниципальное образование</t>
  </si>
  <si>
    <t>Изменен статус Балаганского городского поселения в Балаганское сельское поселение</t>
  </si>
  <si>
    <t>2560140300</t>
  </si>
  <si>
    <t xml:space="preserve">      Балаганское сельское поселение</t>
  </si>
  <si>
    <t>Упразднено Бубновское муниципальное образование и п.Бубновка</t>
  </si>
  <si>
    <t>Упразднено Мамско-Чуйское муниципальное образование и рп.Мамско-Чуйский</t>
  </si>
  <si>
    <t>Упразднено Согдиондоновское муниципальное образование и  рп.Согдиондон</t>
  </si>
  <si>
    <t xml:space="preserve">Упразднена деревня Пойма Шелаевского сельского поселения </t>
  </si>
  <si>
    <t>2563670000</t>
  </si>
  <si>
    <t>Упразднены населенные пункты: п.Екунчет,п.Брусово, с.Еланка относящиеся к межселенной территории Тайшетского МО.</t>
  </si>
  <si>
    <t>Изменен статус Усть-Удинского городского поселения в Усть-Удинское сельское поселение</t>
  </si>
  <si>
    <t>2564644200</t>
  </si>
  <si>
    <t>Усть-Удинское сельское поселение</t>
  </si>
  <si>
    <t>Изменен статус Большелугского городского поселения в Большелугское сельское поселение</t>
  </si>
  <si>
    <t>2565540400</t>
  </si>
  <si>
    <t>Большелугское сельское поселение</t>
  </si>
  <si>
    <t>Численность постоянного  населения на 1 января 2020г.</t>
  </si>
  <si>
    <t xml:space="preserve">Городские округа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</si>
</sst>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&quot;   &quot;"/>
    <numFmt numFmtId="166" formatCode="[=0]&quot;-   &quot;;0&quot;   &quot;"/>
    <numFmt numFmtId="167" formatCode="\M\o\n\t\h\ \D.\y\y\y\y"/>
    <numFmt numFmtId="168" formatCode="[=0]&quot;-   &quot;;General&quot;   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Courier New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b/>
      <i/>
      <sz val="10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9"/>
      <name val="Arial Cyr"/>
      <family val="0"/>
    </font>
    <font>
      <b/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medium"/>
      <right style="thin"/>
      <top/>
      <bottom/>
    </border>
    <border>
      <left style="hair"/>
      <right style="hair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0">
      <alignment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/>
      <protection locked="0"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/>
    </xf>
    <xf numFmtId="0" fontId="42" fillId="0" borderId="0">
      <alignment/>
      <protection locked="0"/>
    </xf>
    <xf numFmtId="0" fontId="3" fillId="0" borderId="0">
      <alignment/>
      <protection locked="0"/>
    </xf>
    <xf numFmtId="0" fontId="3" fillId="0" borderId="1">
      <alignment/>
      <protection locked="0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2" fillId="0" borderId="0">
      <alignment/>
      <protection locked="0"/>
    </xf>
    <xf numFmtId="0" fontId="42" fillId="0" borderId="0">
      <alignment/>
      <protection locked="0"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68">
      <alignment/>
      <protection/>
    </xf>
    <xf numFmtId="0" fontId="2" fillId="0" borderId="0" xfId="68" applyFont="1">
      <alignment/>
      <protection/>
    </xf>
    <xf numFmtId="1" fontId="8" fillId="0" borderId="0" xfId="68" applyNumberFormat="1" applyFont="1" applyAlignment="1">
      <alignment vertical="justify"/>
      <protection/>
    </xf>
    <xf numFmtId="0" fontId="9" fillId="0" borderId="11" xfId="68" applyFont="1" applyBorder="1">
      <alignment/>
      <protection/>
    </xf>
    <xf numFmtId="164" fontId="2" fillId="0" borderId="11" xfId="68" applyNumberFormat="1" applyFont="1" applyBorder="1" applyAlignment="1">
      <alignment horizontal="centerContinuous" vertical="center"/>
      <protection/>
    </xf>
    <xf numFmtId="0" fontId="10" fillId="0" borderId="0" xfId="68" applyFont="1">
      <alignment/>
      <protection/>
    </xf>
    <xf numFmtId="164" fontId="8" fillId="0" borderId="0" xfId="68" applyNumberFormat="1" applyFont="1" applyAlignment="1">
      <alignment horizontal="centerContinuous" vertical="center"/>
      <protection/>
    </xf>
    <xf numFmtId="0" fontId="8" fillId="0" borderId="0" xfId="68" applyFont="1">
      <alignment/>
      <protection/>
    </xf>
    <xf numFmtId="0" fontId="8" fillId="0" borderId="12" xfId="68" applyFont="1" applyBorder="1">
      <alignment/>
      <protection/>
    </xf>
    <xf numFmtId="164" fontId="2" fillId="0" borderId="13" xfId="68" applyNumberFormat="1" applyFont="1" applyBorder="1" applyAlignment="1" quotePrefix="1">
      <alignment horizontal="center" vertical="center"/>
      <protection/>
    </xf>
    <xf numFmtId="164" fontId="2" fillId="0" borderId="14" xfId="68" applyNumberFormat="1" applyFont="1" applyBorder="1" applyAlignment="1">
      <alignment horizontal="centerContinuous" vertical="center"/>
      <protection/>
    </xf>
    <xf numFmtId="164" fontId="2" fillId="0" borderId="14" xfId="68" applyNumberFormat="1" applyFont="1" applyBorder="1" applyAlignment="1">
      <alignment horizontal="centerContinuous"/>
      <protection/>
    </xf>
    <xf numFmtId="164" fontId="8" fillId="0" borderId="0" xfId="68" applyNumberFormat="1" applyFont="1" applyAlignment="1">
      <alignment horizontal="centerContinuous"/>
      <protection/>
    </xf>
    <xf numFmtId="0" fontId="10" fillId="0" borderId="15" xfId="68" applyFont="1" applyBorder="1">
      <alignment/>
      <protection/>
    </xf>
    <xf numFmtId="0" fontId="2" fillId="0" borderId="16" xfId="68" applyFont="1" applyBorder="1">
      <alignment/>
      <protection/>
    </xf>
    <xf numFmtId="0" fontId="2" fillId="0" borderId="17" xfId="68" applyFont="1" applyBorder="1">
      <alignment/>
      <protection/>
    </xf>
    <xf numFmtId="0" fontId="8" fillId="0" borderId="18" xfId="68" applyFont="1" applyBorder="1">
      <alignment/>
      <protection/>
    </xf>
    <xf numFmtId="164" fontId="2" fillId="0" borderId="19" xfId="68" applyNumberFormat="1" applyFont="1" applyBorder="1" applyAlignment="1">
      <alignment horizontal="center" vertical="center"/>
      <protection/>
    </xf>
    <xf numFmtId="164" fontId="2" fillId="0" borderId="19" xfId="68" applyNumberFormat="1" applyFont="1" applyBorder="1" applyAlignment="1" quotePrefix="1">
      <alignment horizontal="centerContinuous" vertical="center"/>
      <protection/>
    </xf>
    <xf numFmtId="164" fontId="2" fillId="0" borderId="18" xfId="68" applyNumberFormat="1" applyFont="1" applyBorder="1" applyAlignment="1">
      <alignment horizontal="center"/>
      <protection/>
    </xf>
    <xf numFmtId="0" fontId="10" fillId="0" borderId="20" xfId="68" applyFont="1" applyBorder="1">
      <alignment/>
      <protection/>
    </xf>
    <xf numFmtId="0" fontId="2" fillId="0" borderId="21" xfId="68" applyFont="1" applyBorder="1">
      <alignment/>
      <protection/>
    </xf>
    <xf numFmtId="0" fontId="8" fillId="0" borderId="22" xfId="68" applyFont="1" applyBorder="1">
      <alignment/>
      <protection/>
    </xf>
    <xf numFmtId="164" fontId="2" fillId="0" borderId="23" xfId="68" applyNumberFormat="1" applyFont="1" applyBorder="1" applyAlignment="1">
      <alignment horizontal="center" vertical="center"/>
      <protection/>
    </xf>
    <xf numFmtId="164" fontId="2" fillId="0" borderId="23" xfId="68" applyNumberFormat="1" applyFont="1" applyBorder="1" applyAlignment="1">
      <alignment horizontal="centerContinuous"/>
      <protection/>
    </xf>
    <xf numFmtId="164" fontId="2" fillId="0" borderId="22" xfId="68" applyNumberFormat="1" applyFont="1" applyBorder="1" applyAlignment="1">
      <alignment horizontal="center"/>
      <protection/>
    </xf>
    <xf numFmtId="164" fontId="8" fillId="0" borderId="0" xfId="68" applyNumberFormat="1" applyFont="1" applyAlignment="1">
      <alignment horizontal="center"/>
      <protection/>
    </xf>
    <xf numFmtId="0" fontId="2" fillId="0" borderId="24" xfId="68" applyFont="1" applyBorder="1">
      <alignment/>
      <protection/>
    </xf>
    <xf numFmtId="0" fontId="2" fillId="0" borderId="25" xfId="68" applyFont="1" applyBorder="1">
      <alignment/>
      <protection/>
    </xf>
    <xf numFmtId="0" fontId="2" fillId="0" borderId="26" xfId="68" applyFont="1" applyBorder="1">
      <alignment/>
      <protection/>
    </xf>
    <xf numFmtId="49" fontId="11" fillId="4" borderId="0" xfId="68" applyNumberFormat="1" applyFont="1" applyFill="1" applyAlignment="1">
      <alignment horizontal="left"/>
      <protection/>
    </xf>
    <xf numFmtId="0" fontId="10" fillId="4" borderId="18" xfId="0" applyFont="1" applyFill="1" applyBorder="1" applyAlignment="1">
      <alignment vertical="justify"/>
    </xf>
    <xf numFmtId="165" fontId="10" fillId="0" borderId="27" xfId="0" applyNumberFormat="1" applyFont="1" applyBorder="1" applyAlignment="1" applyProtection="1">
      <alignment/>
      <protection locked="0"/>
    </xf>
    <xf numFmtId="166" fontId="10" fillId="0" borderId="28" xfId="0" applyNumberFormat="1" applyFont="1" applyBorder="1" applyAlignment="1" applyProtection="1">
      <alignment horizontal="right"/>
      <protection locked="0"/>
    </xf>
    <xf numFmtId="166" fontId="10" fillId="0" borderId="29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12" fillId="0" borderId="15" xfId="0" applyNumberFormat="1" applyFont="1" applyBorder="1" applyAlignment="1">
      <alignment vertical="top"/>
    </xf>
    <xf numFmtId="1" fontId="12" fillId="0" borderId="17" xfId="0" applyNumberFormat="1" applyFont="1" applyBorder="1" applyAlignment="1">
      <alignment vertical="top"/>
    </xf>
    <xf numFmtId="1" fontId="12" fillId="0" borderId="16" xfId="0" applyNumberFormat="1" applyFont="1" applyBorder="1" applyAlignment="1">
      <alignment vertical="top"/>
    </xf>
    <xf numFmtId="0" fontId="13" fillId="0" borderId="0" xfId="68" applyFont="1">
      <alignment/>
      <protection/>
    </xf>
    <xf numFmtId="1" fontId="14" fillId="0" borderId="0" xfId="0" applyNumberFormat="1" applyFont="1" applyAlignment="1">
      <alignment/>
    </xf>
    <xf numFmtId="49" fontId="15" fillId="0" borderId="0" xfId="68" applyNumberFormat="1" applyFont="1" applyAlignment="1">
      <alignment horizontal="left"/>
      <protection/>
    </xf>
    <xf numFmtId="0" fontId="16" fillId="0" borderId="30" xfId="0" applyFont="1" applyBorder="1" applyAlignment="1" applyProtection="1">
      <alignment horizontal="left" vertical="justify" wrapText="1"/>
      <protection locked="0"/>
    </xf>
    <xf numFmtId="165" fontId="16" fillId="0" borderId="27" xfId="0" applyNumberFormat="1" applyFont="1" applyBorder="1" applyAlignment="1" applyProtection="1">
      <alignment/>
      <protection locked="0"/>
    </xf>
    <xf numFmtId="166" fontId="16" fillId="0" borderId="29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>
      <alignment vertical="top"/>
    </xf>
    <xf numFmtId="1" fontId="0" fillId="0" borderId="20" xfId="0" applyNumberFormat="1" applyBorder="1" applyAlignment="1">
      <alignment vertical="top"/>
    </xf>
    <xf numFmtId="1" fontId="0" fillId="0" borderId="21" xfId="0" applyNumberFormat="1" applyBorder="1" applyAlignment="1">
      <alignment vertical="top"/>
    </xf>
    <xf numFmtId="1" fontId="0" fillId="0" borderId="0" xfId="0" applyNumberFormat="1" applyAlignment="1">
      <alignment vertical="top"/>
    </xf>
    <xf numFmtId="168" fontId="13" fillId="0" borderId="0" xfId="68" applyNumberFormat="1" applyFont="1">
      <alignment/>
      <protection/>
    </xf>
    <xf numFmtId="0" fontId="2" fillId="0" borderId="31" xfId="0" applyFont="1" applyBorder="1" applyAlignment="1" applyProtection="1">
      <alignment horizontal="left" vertical="justify" wrapText="1" indent="2"/>
      <protection locked="0"/>
    </xf>
    <xf numFmtId="165" fontId="2" fillId="0" borderId="27" xfId="0" applyNumberFormat="1" applyFont="1" applyBorder="1" applyAlignment="1" applyProtection="1">
      <alignment/>
      <protection locked="0"/>
    </xf>
    <xf numFmtId="166" fontId="2" fillId="0" borderId="29" xfId="0" applyNumberFormat="1" applyFont="1" applyBorder="1" applyAlignment="1" applyProtection="1">
      <alignment horizontal="right"/>
      <protection locked="0"/>
    </xf>
    <xf numFmtId="1" fontId="0" fillId="0" borderId="21" xfId="0" applyNumberFormat="1" applyBorder="1" applyAlignment="1">
      <alignment/>
    </xf>
    <xf numFmtId="1" fontId="0" fillId="0" borderId="0" xfId="0" applyNumberFormat="1" applyAlignment="1">
      <alignment/>
    </xf>
    <xf numFmtId="0" fontId="2" fillId="0" borderId="32" xfId="0" applyFont="1" applyBorder="1" applyAlignment="1" applyProtection="1">
      <alignment horizontal="center" vertical="justify" wrapText="1"/>
      <protection locked="0"/>
    </xf>
    <xf numFmtId="165" fontId="2" fillId="0" borderId="33" xfId="0" applyNumberFormat="1" applyFont="1" applyBorder="1" applyAlignment="1" applyProtection="1">
      <alignment/>
      <protection locked="0"/>
    </xf>
    <xf numFmtId="166" fontId="2" fillId="0" borderId="34" xfId="0" applyNumberFormat="1" applyFont="1" applyBorder="1" applyAlignment="1" applyProtection="1">
      <alignment horizontal="right"/>
      <protection locked="0"/>
    </xf>
    <xf numFmtId="0" fontId="2" fillId="0" borderId="31" xfId="0" applyFont="1" applyBorder="1" applyAlignment="1" applyProtection="1">
      <alignment horizontal="left" vertical="justify" wrapText="1" indent="4"/>
      <protection locked="0"/>
    </xf>
    <xf numFmtId="165" fontId="2" fillId="0" borderId="35" xfId="0" applyNumberFormat="1" applyFont="1" applyBorder="1" applyAlignment="1" applyProtection="1">
      <alignment/>
      <protection locked="0"/>
    </xf>
    <xf numFmtId="166" fontId="2" fillId="0" borderId="36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Alignment="1">
      <alignment/>
    </xf>
    <xf numFmtId="166" fontId="16" fillId="0" borderId="28" xfId="0" applyNumberFormat="1" applyFont="1" applyBorder="1" applyAlignment="1" applyProtection="1">
      <alignment horizontal="right"/>
      <protection locked="0"/>
    </xf>
    <xf numFmtId="166" fontId="2" fillId="0" borderId="28" xfId="0" applyNumberFormat="1" applyFont="1" applyBorder="1" applyAlignment="1" applyProtection="1">
      <alignment horizontal="right"/>
      <protection locked="0"/>
    </xf>
    <xf numFmtId="166" fontId="10" fillId="0" borderId="29" xfId="0" applyNumberFormat="1" applyFont="1" applyBorder="1" applyAlignment="1" applyProtection="1">
      <alignment horizontal="right"/>
      <protection locked="0"/>
    </xf>
    <xf numFmtId="1" fontId="0" fillId="0" borderId="37" xfId="0" applyNumberFormat="1" applyBorder="1" applyAlignment="1">
      <alignment/>
    </xf>
    <xf numFmtId="1" fontId="12" fillId="0" borderId="20" xfId="0" applyNumberFormat="1" applyFont="1" applyBorder="1" applyAlignment="1">
      <alignment vertical="top"/>
    </xf>
    <xf numFmtId="1" fontId="12" fillId="0" borderId="0" xfId="0" applyNumberFormat="1" applyFont="1" applyAlignment="1">
      <alignment vertical="top"/>
    </xf>
    <xf numFmtId="1" fontId="12" fillId="0" borderId="21" xfId="0" applyNumberFormat="1" applyFont="1" applyBorder="1" applyAlignment="1">
      <alignment vertical="top"/>
    </xf>
    <xf numFmtId="49" fontId="15" fillId="33" borderId="0" xfId="68" applyNumberFormat="1" applyFont="1" applyFill="1" applyAlignment="1">
      <alignment horizontal="left"/>
      <protection/>
    </xf>
    <xf numFmtId="0" fontId="2" fillId="33" borderId="31" xfId="0" applyFont="1" applyFill="1" applyBorder="1" applyAlignment="1" applyProtection="1">
      <alignment horizontal="left" vertical="justify" wrapText="1" indent="2"/>
      <protection locked="0"/>
    </xf>
    <xf numFmtId="165" fontId="2" fillId="33" borderId="27" xfId="0" applyNumberFormat="1" applyFont="1" applyFill="1" applyBorder="1" applyAlignment="1" applyProtection="1">
      <alignment/>
      <protection locked="0"/>
    </xf>
    <xf numFmtId="166" fontId="2" fillId="33" borderId="28" xfId="0" applyNumberFormat="1" applyFont="1" applyFill="1" applyBorder="1" applyAlignment="1" applyProtection="1">
      <alignment horizontal="right"/>
      <protection locked="0"/>
    </xf>
    <xf numFmtId="166" fontId="2" fillId="33" borderId="29" xfId="0" applyNumberFormat="1" applyFont="1" applyFill="1" applyBorder="1" applyAlignment="1" applyProtection="1">
      <alignment horizontal="right"/>
      <protection locked="0"/>
    </xf>
    <xf numFmtId="0" fontId="2" fillId="33" borderId="30" xfId="0" applyFont="1" applyFill="1" applyBorder="1" applyAlignment="1" applyProtection="1">
      <alignment horizontal="left" vertical="justify" wrapText="1" indent="3"/>
      <protection locked="0"/>
    </xf>
    <xf numFmtId="0" fontId="2" fillId="33" borderId="31" xfId="0" applyFont="1" applyFill="1" applyBorder="1" applyAlignment="1" applyProtection="1">
      <alignment horizontal="left" vertical="justify" wrapText="1"/>
      <protection locked="0"/>
    </xf>
    <xf numFmtId="165" fontId="2" fillId="33" borderId="35" xfId="0" applyNumberFormat="1" applyFont="1" applyFill="1" applyBorder="1" applyAlignment="1" applyProtection="1">
      <alignment/>
      <protection locked="0"/>
    </xf>
    <xf numFmtId="166" fontId="2" fillId="33" borderId="38" xfId="0" applyNumberFormat="1" applyFont="1" applyFill="1" applyBorder="1" applyAlignment="1" applyProtection="1">
      <alignment horizontal="right"/>
      <protection locked="0"/>
    </xf>
    <xf numFmtId="166" fontId="2" fillId="33" borderId="39" xfId="0" applyNumberFormat="1" applyFont="1" applyFill="1" applyBorder="1" applyAlignment="1" applyProtection="1">
      <alignment horizontal="right"/>
      <protection locked="0"/>
    </xf>
    <xf numFmtId="166" fontId="2" fillId="0" borderId="38" xfId="0" applyNumberFormat="1" applyFont="1" applyBorder="1" applyAlignment="1" applyProtection="1">
      <alignment horizontal="right"/>
      <protection locked="0"/>
    </xf>
    <xf numFmtId="0" fontId="2" fillId="0" borderId="30" xfId="0" applyFont="1" applyBorder="1" applyAlignment="1" applyProtection="1">
      <alignment horizontal="left" vertical="justify" wrapText="1" indent="2"/>
      <protection locked="0"/>
    </xf>
    <xf numFmtId="0" fontId="2" fillId="0" borderId="30" xfId="0" applyFont="1" applyBorder="1" applyAlignment="1" applyProtection="1">
      <alignment horizontal="left" vertical="justify" wrapText="1" indent="3"/>
      <protection locked="0"/>
    </xf>
    <xf numFmtId="165" fontId="2" fillId="0" borderId="4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68" fontId="2" fillId="0" borderId="0" xfId="68" applyNumberFormat="1" applyFont="1">
      <alignment/>
      <protection/>
    </xf>
    <xf numFmtId="0" fontId="58" fillId="0" borderId="0" xfId="68" applyFont="1">
      <alignment/>
      <protection/>
    </xf>
    <xf numFmtId="166" fontId="10" fillId="0" borderId="28" xfId="0" applyNumberFormat="1" applyFont="1" applyBorder="1" applyAlignment="1" applyProtection="1">
      <alignment horizontal="right"/>
      <protection locked="0"/>
    </xf>
    <xf numFmtId="0" fontId="2" fillId="33" borderId="30" xfId="0" applyFont="1" applyFill="1" applyBorder="1" applyAlignment="1" applyProtection="1">
      <alignment horizontal="left" vertical="justify" wrapText="1" indent="2"/>
      <protection locked="0"/>
    </xf>
    <xf numFmtId="0" fontId="2" fillId="0" borderId="0" xfId="68" applyFont="1" applyAlignment="1">
      <alignment vertical="top" wrapText="1"/>
      <protection/>
    </xf>
    <xf numFmtId="165" fontId="2" fillId="0" borderId="27" xfId="66" applyNumberFormat="1" applyFont="1" applyBorder="1">
      <alignment/>
      <protection locked="0"/>
    </xf>
    <xf numFmtId="0" fontId="58" fillId="0" borderId="0" xfId="68" applyFont="1" applyAlignment="1">
      <alignment horizontal="center" vertical="center"/>
      <protection/>
    </xf>
    <xf numFmtId="0" fontId="16" fillId="0" borderId="31" xfId="0" applyFont="1" applyBorder="1" applyAlignment="1" applyProtection="1">
      <alignment horizontal="left" vertical="justify" wrapText="1"/>
      <protection locked="0"/>
    </xf>
    <xf numFmtId="165" fontId="16" fillId="0" borderId="35" xfId="0" applyNumberFormat="1" applyFont="1" applyBorder="1" applyAlignment="1" applyProtection="1">
      <alignment/>
      <protection locked="0"/>
    </xf>
    <xf numFmtId="166" fontId="16" fillId="0" borderId="38" xfId="0" applyNumberFormat="1" applyFont="1" applyBorder="1" applyAlignment="1" applyProtection="1">
      <alignment horizontal="right"/>
      <protection locked="0"/>
    </xf>
    <xf numFmtId="166" fontId="16" fillId="0" borderId="36" xfId="0" applyNumberFormat="1" applyFont="1" applyBorder="1" applyAlignment="1" applyProtection="1">
      <alignment horizontal="right"/>
      <protection locked="0"/>
    </xf>
    <xf numFmtId="0" fontId="2" fillId="0" borderId="20" xfId="68" applyFont="1" applyBorder="1" applyAlignment="1">
      <alignment wrapText="1"/>
      <protection/>
    </xf>
    <xf numFmtId="0" fontId="0" fillId="0" borderId="0" xfId="0" applyAlignment="1">
      <alignment wrapText="1"/>
    </xf>
    <xf numFmtId="0" fontId="2" fillId="0" borderId="0" xfId="68" applyFont="1" applyAlignment="1">
      <alignment wrapText="1"/>
      <protection/>
    </xf>
    <xf numFmtId="165" fontId="2" fillId="0" borderId="0" xfId="68" applyNumberFormat="1" applyFont="1">
      <alignment/>
      <protection/>
    </xf>
    <xf numFmtId="0" fontId="2" fillId="4" borderId="0" xfId="68" applyFill="1" applyAlignment="1">
      <alignment vertical="top" wrapText="1"/>
      <protection/>
    </xf>
    <xf numFmtId="49" fontId="15" fillId="4" borderId="0" xfId="68" applyNumberFormat="1" applyFont="1" applyFill="1" applyAlignment="1">
      <alignment horizontal="left"/>
      <protection/>
    </xf>
    <xf numFmtId="0" fontId="10" fillId="4" borderId="0" xfId="68" applyFont="1" applyFill="1">
      <alignment/>
      <protection/>
    </xf>
    <xf numFmtId="166" fontId="2" fillId="0" borderId="29" xfId="67" applyNumberFormat="1" applyFont="1" applyBorder="1" applyAlignment="1">
      <alignment horizontal="right"/>
      <protection locked="0"/>
    </xf>
    <xf numFmtId="1" fontId="12" fillId="0" borderId="20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" fontId="12" fillId="0" borderId="21" xfId="0" applyNumberFormat="1" applyFont="1" applyBorder="1" applyAlignment="1">
      <alignment/>
    </xf>
    <xf numFmtId="0" fontId="10" fillId="0" borderId="30" xfId="0" applyFont="1" applyBorder="1" applyAlignment="1" applyProtection="1">
      <alignment horizontal="left" vertical="justify" wrapText="1"/>
      <protection locked="0"/>
    </xf>
    <xf numFmtId="0" fontId="2" fillId="0" borderId="41" xfId="0" applyFont="1" applyBorder="1" applyAlignment="1" applyProtection="1">
      <alignment horizontal="left" vertical="justify" wrapText="1" indent="2"/>
      <protection locked="0"/>
    </xf>
    <xf numFmtId="165" fontId="2" fillId="0" borderId="42" xfId="0" applyNumberFormat="1" applyFont="1" applyBorder="1" applyAlignment="1" applyProtection="1">
      <alignment/>
      <protection locked="0"/>
    </xf>
    <xf numFmtId="166" fontId="2" fillId="0" borderId="43" xfId="0" applyNumberFormat="1" applyFont="1" applyBorder="1" applyAlignment="1" applyProtection="1">
      <alignment horizontal="right"/>
      <protection locked="0"/>
    </xf>
    <xf numFmtId="1" fontId="2" fillId="0" borderId="0" xfId="68" applyNumberFormat="1" applyAlignment="1">
      <alignment vertical="justify"/>
      <protection/>
    </xf>
    <xf numFmtId="0" fontId="13" fillId="0" borderId="0" xfId="68" applyFont="1">
      <alignment/>
      <protection/>
    </xf>
    <xf numFmtId="0" fontId="17" fillId="0" borderId="0" xfId="68" applyFont="1">
      <alignment/>
      <protection/>
    </xf>
    <xf numFmtId="0" fontId="17" fillId="0" borderId="0" xfId="0" applyFont="1" applyAlignment="1">
      <alignment/>
    </xf>
    <xf numFmtId="164" fontId="17" fillId="0" borderId="13" xfId="68" applyNumberFormat="1" applyFont="1" applyBorder="1" applyAlignment="1" quotePrefix="1">
      <alignment horizontal="center" vertical="center"/>
      <protection/>
    </xf>
    <xf numFmtId="164" fontId="17" fillId="0" borderId="14" xfId="68" applyNumberFormat="1" applyFont="1" applyBorder="1" applyAlignment="1">
      <alignment horizontal="centerContinuous" vertical="center"/>
      <protection/>
    </xf>
    <xf numFmtId="164" fontId="17" fillId="0" borderId="14" xfId="68" applyNumberFormat="1" applyFont="1" applyBorder="1" applyAlignment="1">
      <alignment horizontal="centerContinuous"/>
      <protection/>
    </xf>
    <xf numFmtId="164" fontId="17" fillId="0" borderId="19" xfId="68" applyNumberFormat="1" applyFont="1" applyBorder="1" applyAlignment="1">
      <alignment horizontal="center" vertical="center"/>
      <protection/>
    </xf>
    <xf numFmtId="164" fontId="17" fillId="0" borderId="19" xfId="68" applyNumberFormat="1" applyFont="1" applyBorder="1" applyAlignment="1" quotePrefix="1">
      <alignment horizontal="centerContinuous" vertical="center"/>
      <protection/>
    </xf>
    <xf numFmtId="164" fontId="17" fillId="0" borderId="18" xfId="68" applyNumberFormat="1" applyFont="1" applyBorder="1" applyAlignment="1">
      <alignment horizontal="center"/>
      <protection/>
    </xf>
    <xf numFmtId="164" fontId="17" fillId="0" borderId="23" xfId="68" applyNumberFormat="1" applyFont="1" applyBorder="1" applyAlignment="1">
      <alignment horizontal="center" vertical="center"/>
      <protection/>
    </xf>
    <xf numFmtId="164" fontId="17" fillId="0" borderId="23" xfId="68" applyNumberFormat="1" applyFont="1" applyBorder="1" applyAlignment="1">
      <alignment horizontal="centerContinuous"/>
      <protection/>
    </xf>
    <xf numFmtId="164" fontId="17" fillId="0" borderId="22" xfId="68" applyNumberFormat="1" applyFont="1" applyBorder="1" applyAlignment="1">
      <alignment horizontal="center"/>
      <protection/>
    </xf>
    <xf numFmtId="165" fontId="18" fillId="0" borderId="27" xfId="0" applyNumberFormat="1" applyFont="1" applyBorder="1" applyAlignment="1" applyProtection="1">
      <alignment/>
      <protection locked="0"/>
    </xf>
    <xf numFmtId="166" fontId="18" fillId="0" borderId="28" xfId="0" applyNumberFormat="1" applyFont="1" applyBorder="1" applyAlignment="1" applyProtection="1">
      <alignment horizontal="right"/>
      <protection locked="0"/>
    </xf>
    <xf numFmtId="166" fontId="18" fillId="0" borderId="29" xfId="0" applyNumberFormat="1" applyFont="1" applyBorder="1" applyAlignment="1" applyProtection="1">
      <alignment horizontal="right"/>
      <protection locked="0"/>
    </xf>
    <xf numFmtId="0" fontId="19" fillId="0" borderId="30" xfId="0" applyFont="1" applyBorder="1" applyAlignment="1" applyProtection="1">
      <alignment horizontal="left" vertical="justify" wrapText="1"/>
      <protection locked="0"/>
    </xf>
    <xf numFmtId="165" fontId="19" fillId="0" borderId="27" xfId="0" applyNumberFormat="1" applyFont="1" applyBorder="1" applyAlignment="1" applyProtection="1">
      <alignment/>
      <protection locked="0"/>
    </xf>
    <xf numFmtId="166" fontId="19" fillId="0" borderId="29" xfId="0" applyNumberFormat="1" applyFont="1" applyBorder="1" applyAlignment="1" applyProtection="1">
      <alignment horizontal="right"/>
      <protection locked="0"/>
    </xf>
    <xf numFmtId="0" fontId="17" fillId="0" borderId="31" xfId="0" applyFont="1" applyBorder="1" applyAlignment="1" applyProtection="1">
      <alignment horizontal="left" vertical="justify" wrapText="1" indent="2"/>
      <protection locked="0"/>
    </xf>
    <xf numFmtId="165" fontId="17" fillId="0" borderId="27" xfId="0" applyNumberFormat="1" applyFont="1" applyBorder="1" applyAlignment="1" applyProtection="1">
      <alignment/>
      <protection locked="0"/>
    </xf>
    <xf numFmtId="166" fontId="17" fillId="0" borderId="29" xfId="0" applyNumberFormat="1" applyFont="1" applyBorder="1" applyAlignment="1" applyProtection="1">
      <alignment horizontal="right"/>
      <protection locked="0"/>
    </xf>
    <xf numFmtId="0" fontId="17" fillId="0" borderId="32" xfId="0" applyFont="1" applyBorder="1" applyAlignment="1" applyProtection="1">
      <alignment horizontal="center" vertical="justify" wrapText="1"/>
      <protection locked="0"/>
    </xf>
    <xf numFmtId="165" fontId="17" fillId="0" borderId="33" xfId="0" applyNumberFormat="1" applyFont="1" applyBorder="1" applyAlignment="1" applyProtection="1">
      <alignment/>
      <protection locked="0"/>
    </xf>
    <xf numFmtId="166" fontId="17" fillId="0" borderId="34" xfId="0" applyNumberFormat="1" applyFont="1" applyBorder="1" applyAlignment="1" applyProtection="1">
      <alignment horizontal="right"/>
      <protection locked="0"/>
    </xf>
    <xf numFmtId="0" fontId="17" fillId="0" borderId="31" xfId="0" applyFont="1" applyBorder="1" applyAlignment="1" applyProtection="1">
      <alignment horizontal="left" vertical="justify" wrapText="1" indent="4"/>
      <protection locked="0"/>
    </xf>
    <xf numFmtId="165" fontId="17" fillId="0" borderId="35" xfId="0" applyNumberFormat="1" applyFont="1" applyBorder="1" applyAlignment="1" applyProtection="1">
      <alignment/>
      <protection locked="0"/>
    </xf>
    <xf numFmtId="166" fontId="17" fillId="0" borderId="36" xfId="0" applyNumberFormat="1" applyFont="1" applyBorder="1" applyAlignment="1" applyProtection="1">
      <alignment horizontal="right"/>
      <protection locked="0"/>
    </xf>
    <xf numFmtId="166" fontId="19" fillId="0" borderId="28" xfId="0" applyNumberFormat="1" applyFont="1" applyBorder="1" applyAlignment="1" applyProtection="1">
      <alignment horizontal="right"/>
      <protection locked="0"/>
    </xf>
    <xf numFmtId="166" fontId="17" fillId="0" borderId="28" xfId="0" applyNumberFormat="1" applyFont="1" applyBorder="1" applyAlignment="1" applyProtection="1">
      <alignment horizontal="right"/>
      <protection locked="0"/>
    </xf>
    <xf numFmtId="166" fontId="17" fillId="0" borderId="38" xfId="0" applyNumberFormat="1" applyFont="1" applyBorder="1" applyAlignment="1" applyProtection="1">
      <alignment horizontal="right"/>
      <protection locked="0"/>
    </xf>
    <xf numFmtId="0" fontId="17" fillId="0" borderId="30" xfId="0" applyFont="1" applyBorder="1" applyAlignment="1" applyProtection="1">
      <alignment horizontal="left" vertical="justify" wrapText="1" indent="2"/>
      <protection locked="0"/>
    </xf>
    <xf numFmtId="0" fontId="17" fillId="0" borderId="30" xfId="0" applyFont="1" applyBorder="1" applyAlignment="1" applyProtection="1">
      <alignment horizontal="left" vertical="justify" wrapText="1" indent="3"/>
      <protection locked="0"/>
    </xf>
    <xf numFmtId="165" fontId="17" fillId="0" borderId="40" xfId="0" applyNumberFormat="1" applyFont="1" applyBorder="1" applyAlignment="1" applyProtection="1">
      <alignment/>
      <protection locked="0"/>
    </xf>
    <xf numFmtId="165" fontId="17" fillId="0" borderId="27" xfId="66" applyNumberFormat="1" applyFont="1" applyBorder="1">
      <alignment/>
      <protection locked="0"/>
    </xf>
    <xf numFmtId="0" fontId="19" fillId="0" borderId="31" xfId="0" applyFont="1" applyBorder="1" applyAlignment="1" applyProtection="1">
      <alignment horizontal="left" vertical="justify" wrapText="1"/>
      <protection locked="0"/>
    </xf>
    <xf numFmtId="165" fontId="19" fillId="0" borderId="35" xfId="0" applyNumberFormat="1" applyFont="1" applyBorder="1" applyAlignment="1" applyProtection="1">
      <alignment/>
      <protection locked="0"/>
    </xf>
    <xf numFmtId="166" fontId="19" fillId="0" borderId="38" xfId="0" applyNumberFormat="1" applyFont="1" applyBorder="1" applyAlignment="1" applyProtection="1">
      <alignment horizontal="right"/>
      <protection locked="0"/>
    </xf>
    <xf numFmtId="166" fontId="19" fillId="0" borderId="36" xfId="0" applyNumberFormat="1" applyFont="1" applyBorder="1" applyAlignment="1" applyProtection="1">
      <alignment horizontal="right"/>
      <protection locked="0"/>
    </xf>
    <xf numFmtId="166" fontId="17" fillId="0" borderId="29" xfId="67" applyNumberFormat="1" applyFont="1" applyBorder="1" applyAlignment="1">
      <alignment horizontal="right"/>
      <protection locked="0"/>
    </xf>
    <xf numFmtId="0" fontId="18" fillId="0" borderId="30" xfId="0" applyFont="1" applyBorder="1" applyAlignment="1" applyProtection="1">
      <alignment horizontal="left" vertical="justify" wrapText="1"/>
      <protection locked="0"/>
    </xf>
    <xf numFmtId="0" fontId="17" fillId="0" borderId="41" xfId="0" applyFont="1" applyBorder="1" applyAlignment="1" applyProtection="1">
      <alignment horizontal="left" vertical="justify" wrapText="1" indent="2"/>
      <protection locked="0"/>
    </xf>
    <xf numFmtId="165" fontId="17" fillId="0" borderId="42" xfId="0" applyNumberFormat="1" applyFont="1" applyBorder="1" applyAlignment="1" applyProtection="1">
      <alignment/>
      <protection locked="0"/>
    </xf>
    <xf numFmtId="166" fontId="17" fillId="0" borderId="43" xfId="0" applyNumberFormat="1" applyFont="1" applyBorder="1" applyAlignment="1" applyProtection="1">
      <alignment horizontal="right"/>
      <protection locked="0"/>
    </xf>
    <xf numFmtId="0" fontId="20" fillId="0" borderId="0" xfId="68" applyFont="1">
      <alignment/>
      <protection/>
    </xf>
    <xf numFmtId="0" fontId="17" fillId="0" borderId="30" xfId="0" applyFont="1" applyBorder="1" applyAlignment="1" applyProtection="1">
      <alignment horizontal="left" vertical="justify" wrapText="1"/>
      <protection locked="0"/>
    </xf>
    <xf numFmtId="0" fontId="18" fillId="0" borderId="18" xfId="0" applyFont="1" applyFill="1" applyBorder="1" applyAlignment="1">
      <alignment vertical="justify"/>
    </xf>
    <xf numFmtId="0" fontId="19" fillId="0" borderId="31" xfId="0" applyFont="1" applyBorder="1" applyAlignment="1" applyProtection="1">
      <alignment vertical="justify" wrapText="1"/>
      <protection locked="0"/>
    </xf>
    <xf numFmtId="165" fontId="17" fillId="0" borderId="27" xfId="0" applyNumberFormat="1" applyFont="1" applyFill="1" applyBorder="1" applyAlignment="1" applyProtection="1">
      <alignment/>
      <protection locked="0"/>
    </xf>
    <xf numFmtId="166" fontId="17" fillId="0" borderId="28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/>
    </xf>
    <xf numFmtId="0" fontId="17" fillId="0" borderId="31" xfId="0" applyFont="1" applyFill="1" applyBorder="1" applyAlignment="1" applyProtection="1">
      <alignment horizontal="left" vertical="justify" wrapText="1"/>
      <protection locked="0"/>
    </xf>
    <xf numFmtId="165" fontId="17" fillId="0" borderId="35" xfId="0" applyNumberFormat="1" applyFont="1" applyFill="1" applyBorder="1" applyAlignment="1" applyProtection="1">
      <alignment/>
      <protection locked="0"/>
    </xf>
    <xf numFmtId="166" fontId="17" fillId="0" borderId="38" xfId="0" applyNumberFormat="1" applyFont="1" applyFill="1" applyBorder="1" applyAlignment="1" applyProtection="1">
      <alignment horizontal="right"/>
      <protection locked="0"/>
    </xf>
    <xf numFmtId="166" fontId="17" fillId="0" borderId="39" xfId="0" applyNumberFormat="1" applyFont="1" applyFill="1" applyBorder="1" applyAlignment="1" applyProtection="1">
      <alignment horizontal="right"/>
      <protection locked="0"/>
    </xf>
    <xf numFmtId="0" fontId="17" fillId="0" borderId="30" xfId="0" applyFont="1" applyFill="1" applyBorder="1" applyAlignment="1" applyProtection="1">
      <alignment horizontal="left" vertical="justify" wrapText="1" indent="2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68" applyFont="1" applyBorder="1" applyAlignment="1">
      <alignment horizontal="center"/>
      <protection/>
    </xf>
    <xf numFmtId="0" fontId="6" fillId="0" borderId="18" xfId="68" applyFont="1" applyBorder="1" applyAlignment="1">
      <alignment horizontal="center"/>
      <protection/>
    </xf>
    <xf numFmtId="0" fontId="6" fillId="0" borderId="22" xfId="68" applyFont="1" applyBorder="1" applyAlignment="1">
      <alignment horizontal="center"/>
      <protection/>
    </xf>
    <xf numFmtId="0" fontId="2" fillId="0" borderId="20" xfId="68" applyFont="1" applyBorder="1" applyAlignment="1">
      <alignment vertical="top" wrapText="1"/>
      <protection/>
    </xf>
    <xf numFmtId="168" fontId="2" fillId="0" borderId="20" xfId="68" applyNumberFormat="1" applyFont="1" applyBorder="1" applyAlignment="1">
      <alignment vertical="top" wrapText="1"/>
      <protection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1" fontId="59" fillId="0" borderId="0" xfId="68" applyNumberFormat="1" applyFont="1" applyAlignment="1">
      <alignment horizontal="center" vertical="justify"/>
      <protection/>
    </xf>
    <xf numFmtId="0" fontId="2" fillId="0" borderId="20" xfId="68" applyFont="1" applyBorder="1" applyAlignment="1">
      <alignment vertical="center" wrapText="1"/>
      <protection/>
    </xf>
    <xf numFmtId="0" fontId="0" fillId="0" borderId="20" xfId="68" applyFont="1" applyBorder="1" applyAlignment="1">
      <alignment horizontal="left" vertical="top" wrapText="1"/>
      <protection/>
    </xf>
    <xf numFmtId="0" fontId="2" fillId="0" borderId="20" xfId="68" applyBorder="1" applyAlignment="1">
      <alignment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Fixed" xfId="40"/>
    <cellStyle name="Heading1" xfId="41"/>
    <cellStyle name="Heading2" xfId="42"/>
    <cellStyle name="Îáű÷íűé_ÂŰŐÎÄ" xfId="43"/>
    <cellStyle name="Normal" xfId="44"/>
    <cellStyle name="Percent" xfId="45"/>
    <cellStyle name="Total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3" xfId="67"/>
    <cellStyle name="Обычный_TTNas-GG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649"/>
  <sheetViews>
    <sheetView tabSelected="1" zoomScalePageLayoutView="0" workbookViewId="0" topLeftCell="A430">
      <selection activeCell="A185" sqref="A185:IV185"/>
    </sheetView>
  </sheetViews>
  <sheetFormatPr defaultColWidth="8.8515625" defaultRowHeight="12.75"/>
  <cols>
    <col min="1" max="1" width="48.7109375" style="116" customWidth="1"/>
    <col min="2" max="2" width="11.7109375" style="116" customWidth="1"/>
    <col min="3" max="4" width="10.7109375" style="116" customWidth="1"/>
    <col min="5" max="16384" width="8.8515625" style="117" customWidth="1"/>
  </cols>
  <sheetData>
    <row r="2" spans="1:4" ht="36" customHeight="1">
      <c r="A2" s="170" t="s">
        <v>1117</v>
      </c>
      <c r="B2" s="171"/>
      <c r="C2" s="171"/>
      <c r="D2" s="171"/>
    </row>
    <row r="3" spans="1:4" ht="13.5" customHeight="1">
      <c r="A3" s="172" t="s">
        <v>1041</v>
      </c>
      <c r="B3" s="118" t="s">
        <v>0</v>
      </c>
      <c r="C3" s="119" t="s">
        <v>1</v>
      </c>
      <c r="D3" s="120"/>
    </row>
    <row r="4" spans="1:4" ht="13.5" customHeight="1">
      <c r="A4" s="173"/>
      <c r="B4" s="121" t="s">
        <v>2</v>
      </c>
      <c r="C4" s="122" t="s">
        <v>3</v>
      </c>
      <c r="D4" s="123" t="s">
        <v>4</v>
      </c>
    </row>
    <row r="5" spans="1:4" ht="13.5" customHeight="1">
      <c r="A5" s="174"/>
      <c r="B5" s="124" t="s">
        <v>5</v>
      </c>
      <c r="C5" s="125"/>
      <c r="D5" s="126"/>
    </row>
    <row r="6" spans="1:4" ht="12.75">
      <c r="A6" s="160" t="s">
        <v>1040</v>
      </c>
      <c r="B6" s="127">
        <v>2391193</v>
      </c>
      <c r="C6" s="128">
        <v>1866880</v>
      </c>
      <c r="D6" s="129">
        <v>524313</v>
      </c>
    </row>
    <row r="7" spans="1:4" ht="13.5">
      <c r="A7" s="130" t="s">
        <v>1118</v>
      </c>
      <c r="B7" s="131"/>
      <c r="C7" s="131"/>
      <c r="D7" s="132">
        <v>0</v>
      </c>
    </row>
    <row r="8" spans="1:4" ht="12.75">
      <c r="A8" s="133" t="s">
        <v>6</v>
      </c>
      <c r="B8" s="134">
        <v>623562</v>
      </c>
      <c r="C8" s="134">
        <v>623562</v>
      </c>
      <c r="D8" s="135">
        <v>0</v>
      </c>
    </row>
    <row r="9" spans="1:4" ht="12.75">
      <c r="A9" s="136" t="s">
        <v>499</v>
      </c>
      <c r="B9" s="137"/>
      <c r="C9" s="137"/>
      <c r="D9" s="138">
        <v>0</v>
      </c>
    </row>
    <row r="10" spans="1:4" ht="12.75">
      <c r="A10" s="139" t="s">
        <v>1033</v>
      </c>
      <c r="B10" s="140">
        <v>152773</v>
      </c>
      <c r="C10" s="140">
        <v>152773</v>
      </c>
      <c r="D10" s="141">
        <v>0</v>
      </c>
    </row>
    <row r="11" spans="1:4" ht="12.75">
      <c r="A11" s="139" t="s">
        <v>1034</v>
      </c>
      <c r="B11" s="134">
        <v>117230</v>
      </c>
      <c r="C11" s="134">
        <v>117230</v>
      </c>
      <c r="D11" s="135">
        <v>0</v>
      </c>
    </row>
    <row r="12" spans="1:4" ht="12.75">
      <c r="A12" s="139" t="s">
        <v>1035</v>
      </c>
      <c r="B12" s="134">
        <v>147784</v>
      </c>
      <c r="C12" s="134">
        <v>147784</v>
      </c>
      <c r="D12" s="135">
        <v>0</v>
      </c>
    </row>
    <row r="13" spans="1:4" ht="12.75">
      <c r="A13" s="139" t="s">
        <v>1036</v>
      </c>
      <c r="B13" s="134">
        <v>205775</v>
      </c>
      <c r="C13" s="134">
        <v>205775</v>
      </c>
      <c r="D13" s="135">
        <v>0</v>
      </c>
    </row>
    <row r="14" spans="1:4" ht="13.5">
      <c r="A14" s="159" t="s">
        <v>504</v>
      </c>
      <c r="B14" s="131">
        <v>236912</v>
      </c>
      <c r="C14" s="142">
        <v>224630</v>
      </c>
      <c r="D14" s="135">
        <v>12282</v>
      </c>
    </row>
    <row r="15" spans="1:4" ht="12.75">
      <c r="A15" s="133" t="s">
        <v>34</v>
      </c>
      <c r="B15" s="134">
        <v>224630</v>
      </c>
      <c r="C15" s="143">
        <v>224630</v>
      </c>
      <c r="D15" s="135">
        <v>0</v>
      </c>
    </row>
    <row r="16" spans="1:4" ht="12.75">
      <c r="A16" s="133" t="s">
        <v>8</v>
      </c>
      <c r="B16" s="134">
        <v>226269</v>
      </c>
      <c r="C16" s="134">
        <v>226269</v>
      </c>
      <c r="D16" s="135">
        <v>0</v>
      </c>
    </row>
    <row r="17" spans="1:4" ht="12.75">
      <c r="A17" s="136" t="s">
        <v>7</v>
      </c>
      <c r="B17" s="137"/>
      <c r="C17" s="137"/>
      <c r="D17" s="138">
        <v>0</v>
      </c>
    </row>
    <row r="18" spans="1:4" ht="12.75">
      <c r="A18" s="139" t="s">
        <v>1034</v>
      </c>
      <c r="B18" s="140">
        <v>35524</v>
      </c>
      <c r="C18" s="140">
        <v>35524</v>
      </c>
      <c r="D18" s="141">
        <v>0</v>
      </c>
    </row>
    <row r="19" spans="1:4" ht="12.75">
      <c r="A19" s="139" t="s">
        <v>1037</v>
      </c>
      <c r="B19" s="134">
        <v>51589</v>
      </c>
      <c r="C19" s="134">
        <v>51589</v>
      </c>
      <c r="D19" s="135">
        <v>0</v>
      </c>
    </row>
    <row r="20" spans="1:4" ht="12.75">
      <c r="A20" s="139" t="s">
        <v>1038</v>
      </c>
      <c r="B20" s="134">
        <v>139156</v>
      </c>
      <c r="C20" s="134">
        <v>139156</v>
      </c>
      <c r="D20" s="135">
        <v>0</v>
      </c>
    </row>
    <row r="21" spans="1:4" ht="12.75">
      <c r="A21" s="133" t="s">
        <v>510</v>
      </c>
      <c r="B21" s="134">
        <v>30515</v>
      </c>
      <c r="C21" s="134">
        <v>30515</v>
      </c>
      <c r="D21" s="135">
        <v>0</v>
      </c>
    </row>
    <row r="22" spans="1:4" ht="12.75">
      <c r="A22" s="133" t="s">
        <v>9</v>
      </c>
      <c r="B22" s="134">
        <v>38820</v>
      </c>
      <c r="C22" s="134">
        <v>38820</v>
      </c>
      <c r="D22" s="135">
        <v>0</v>
      </c>
    </row>
    <row r="23" spans="1:4" ht="12.75">
      <c r="A23" s="133" t="s">
        <v>10</v>
      </c>
      <c r="B23" s="134">
        <v>39671</v>
      </c>
      <c r="C23" s="134">
        <v>39671</v>
      </c>
      <c r="D23" s="135">
        <v>0</v>
      </c>
    </row>
    <row r="24" spans="1:4" ht="12.75">
      <c r="A24" s="133" t="s">
        <v>11</v>
      </c>
      <c r="B24" s="134">
        <v>76047</v>
      </c>
      <c r="C24" s="134">
        <v>76047</v>
      </c>
      <c r="D24" s="135">
        <v>0</v>
      </c>
    </row>
    <row r="25" spans="1:4" ht="12.75">
      <c r="A25" s="133" t="s">
        <v>12</v>
      </c>
      <c r="B25" s="134">
        <v>80419</v>
      </c>
      <c r="C25" s="134">
        <v>80419</v>
      </c>
      <c r="D25" s="135">
        <v>0</v>
      </c>
    </row>
    <row r="26" spans="1:4" ht="12.75">
      <c r="A26" s="133" t="s">
        <v>13</v>
      </c>
      <c r="B26" s="134">
        <v>50154</v>
      </c>
      <c r="C26" s="134">
        <v>50154</v>
      </c>
      <c r="D26" s="135">
        <v>0</v>
      </c>
    </row>
    <row r="27" spans="1:4" ht="12.75">
      <c r="A27" s="133" t="s">
        <v>14</v>
      </c>
      <c r="B27" s="134">
        <v>12750</v>
      </c>
      <c r="C27" s="134">
        <v>12750</v>
      </c>
      <c r="D27" s="135">
        <v>0</v>
      </c>
    </row>
    <row r="28" spans="1:4" ht="13.5">
      <c r="A28" s="161" t="s">
        <v>1042</v>
      </c>
      <c r="B28" s="134"/>
      <c r="C28" s="134"/>
      <c r="D28" s="135"/>
    </row>
    <row r="29" spans="1:4" ht="13.5">
      <c r="A29" s="130" t="s">
        <v>1043</v>
      </c>
      <c r="B29" s="131">
        <v>8347</v>
      </c>
      <c r="C29" s="142">
        <v>0</v>
      </c>
      <c r="D29" s="132">
        <v>8347</v>
      </c>
    </row>
    <row r="30" spans="1:4" s="164" customFormat="1" ht="12.75">
      <c r="A30" s="165" t="s">
        <v>1104</v>
      </c>
      <c r="B30" s="166">
        <v>3791</v>
      </c>
      <c r="C30" s="167"/>
      <c r="D30" s="168">
        <v>3791</v>
      </c>
    </row>
    <row r="31" spans="1:4" ht="12.75">
      <c r="A31" s="133" t="s">
        <v>17</v>
      </c>
      <c r="B31" s="140">
        <v>505</v>
      </c>
      <c r="C31" s="144">
        <v>0</v>
      </c>
      <c r="D31" s="140">
        <v>505</v>
      </c>
    </row>
    <row r="32" spans="1:4" ht="12.75">
      <c r="A32" s="145" t="s">
        <v>18</v>
      </c>
      <c r="B32" s="134">
        <v>953</v>
      </c>
      <c r="C32" s="144">
        <v>0</v>
      </c>
      <c r="D32" s="134">
        <v>953</v>
      </c>
    </row>
    <row r="33" spans="1:4" ht="12.75">
      <c r="A33" s="145" t="s">
        <v>19</v>
      </c>
      <c r="B33" s="134">
        <v>878</v>
      </c>
      <c r="C33" s="144">
        <v>0</v>
      </c>
      <c r="D33" s="134">
        <v>878</v>
      </c>
    </row>
    <row r="34" spans="1:4" ht="12.75">
      <c r="A34" s="145" t="s">
        <v>20</v>
      </c>
      <c r="B34" s="134">
        <v>925</v>
      </c>
      <c r="C34" s="144">
        <v>0</v>
      </c>
      <c r="D34" s="134">
        <v>925</v>
      </c>
    </row>
    <row r="35" spans="1:4" ht="12.75">
      <c r="A35" s="145" t="s">
        <v>21</v>
      </c>
      <c r="B35" s="134">
        <v>801</v>
      </c>
      <c r="C35" s="144">
        <v>0</v>
      </c>
      <c r="D35" s="134">
        <v>801</v>
      </c>
    </row>
    <row r="36" spans="1:4" ht="12.75">
      <c r="A36" s="145" t="s">
        <v>22</v>
      </c>
      <c r="B36" s="134">
        <v>494</v>
      </c>
      <c r="C36" s="144">
        <v>0</v>
      </c>
      <c r="D36" s="134">
        <v>494</v>
      </c>
    </row>
    <row r="37" spans="1:4" ht="27">
      <c r="A37" s="130" t="s">
        <v>1047</v>
      </c>
      <c r="B37" s="131">
        <v>17605</v>
      </c>
      <c r="C37" s="142">
        <v>16476</v>
      </c>
      <c r="D37" s="132">
        <v>1129</v>
      </c>
    </row>
    <row r="38" spans="1:4" ht="12.75">
      <c r="A38" s="133" t="s">
        <v>23</v>
      </c>
      <c r="B38" s="134">
        <v>11988</v>
      </c>
      <c r="C38" s="143">
        <v>11982</v>
      </c>
      <c r="D38" s="135">
        <v>6</v>
      </c>
    </row>
    <row r="39" spans="1:4" ht="12.75">
      <c r="A39" s="146" t="s">
        <v>24</v>
      </c>
      <c r="B39" s="134">
        <v>11982</v>
      </c>
      <c r="C39" s="143">
        <v>11982</v>
      </c>
      <c r="D39" s="135">
        <v>0</v>
      </c>
    </row>
    <row r="40" spans="1:4" ht="12.75">
      <c r="A40" s="133" t="s">
        <v>25</v>
      </c>
      <c r="B40" s="134">
        <v>1401</v>
      </c>
      <c r="C40" s="143">
        <v>1120</v>
      </c>
      <c r="D40" s="135">
        <v>281</v>
      </c>
    </row>
    <row r="41" spans="1:4" ht="12.75">
      <c r="A41" s="146" t="s">
        <v>26</v>
      </c>
      <c r="B41" s="134">
        <v>1120</v>
      </c>
      <c r="C41" s="143">
        <v>1120</v>
      </c>
      <c r="D41" s="135">
        <v>0</v>
      </c>
    </row>
    <row r="42" spans="1:4" ht="12.75">
      <c r="A42" s="133" t="s">
        <v>27</v>
      </c>
      <c r="B42" s="134">
        <v>1017</v>
      </c>
      <c r="C42" s="143">
        <v>924</v>
      </c>
      <c r="D42" s="135">
        <v>93</v>
      </c>
    </row>
    <row r="43" spans="1:4" ht="12.75">
      <c r="A43" s="146" t="s">
        <v>28</v>
      </c>
      <c r="B43" s="134">
        <v>924</v>
      </c>
      <c r="C43" s="143">
        <v>924</v>
      </c>
      <c r="D43" s="135">
        <v>0</v>
      </c>
    </row>
    <row r="44" spans="1:4" ht="12.75">
      <c r="A44" s="133" t="s">
        <v>29</v>
      </c>
      <c r="B44" s="134">
        <v>1003</v>
      </c>
      <c r="C44" s="143">
        <v>972</v>
      </c>
      <c r="D44" s="135">
        <v>31</v>
      </c>
    </row>
    <row r="45" spans="1:4" ht="12.75">
      <c r="A45" s="146" t="s">
        <v>30</v>
      </c>
      <c r="B45" s="134">
        <v>972</v>
      </c>
      <c r="C45" s="143">
        <v>972</v>
      </c>
      <c r="D45" s="135">
        <v>0</v>
      </c>
    </row>
    <row r="46" spans="1:4" ht="12.75">
      <c r="A46" s="133" t="s">
        <v>31</v>
      </c>
      <c r="B46" s="134">
        <v>1478</v>
      </c>
      <c r="C46" s="143">
        <v>1478</v>
      </c>
      <c r="D46" s="135">
        <v>0</v>
      </c>
    </row>
    <row r="47" spans="1:4" ht="12.75">
      <c r="A47" s="146" t="s">
        <v>32</v>
      </c>
      <c r="B47" s="134">
        <v>1478</v>
      </c>
      <c r="C47" s="143">
        <v>1478</v>
      </c>
      <c r="D47" s="135">
        <v>0</v>
      </c>
    </row>
    <row r="48" spans="1:4" ht="12.75">
      <c r="A48" s="145" t="s">
        <v>33</v>
      </c>
      <c r="B48" s="134">
        <v>718</v>
      </c>
      <c r="C48" s="143">
        <v>0</v>
      </c>
      <c r="D48" s="135">
        <v>718</v>
      </c>
    </row>
    <row r="49" spans="1:4" ht="13.5">
      <c r="A49" s="130" t="s">
        <v>1048</v>
      </c>
      <c r="B49" s="131">
        <v>49819</v>
      </c>
      <c r="C49" s="142">
        <v>20833</v>
      </c>
      <c r="D49" s="132">
        <v>28986</v>
      </c>
    </row>
    <row r="50" spans="1:4" ht="12.75">
      <c r="A50" s="133" t="s">
        <v>35</v>
      </c>
      <c r="B50" s="134">
        <v>20833</v>
      </c>
      <c r="C50" s="143">
        <v>20833</v>
      </c>
      <c r="D50" s="135">
        <v>0</v>
      </c>
    </row>
    <row r="51" spans="1:4" ht="12.75">
      <c r="A51" s="146" t="s">
        <v>36</v>
      </c>
      <c r="B51" s="134">
        <v>20833</v>
      </c>
      <c r="C51" s="143">
        <v>20833</v>
      </c>
      <c r="D51" s="135">
        <v>0</v>
      </c>
    </row>
    <row r="52" spans="1:4" ht="12.75">
      <c r="A52" s="145" t="s">
        <v>37</v>
      </c>
      <c r="B52" s="134">
        <v>1418</v>
      </c>
      <c r="C52" s="143">
        <v>0</v>
      </c>
      <c r="D52" s="134">
        <v>1418</v>
      </c>
    </row>
    <row r="53" spans="1:4" ht="12.75">
      <c r="A53" s="145" t="s">
        <v>38</v>
      </c>
      <c r="B53" s="134">
        <v>851</v>
      </c>
      <c r="C53" s="143">
        <v>0</v>
      </c>
      <c r="D53" s="134">
        <v>851</v>
      </c>
    </row>
    <row r="54" spans="1:4" ht="12.75">
      <c r="A54" s="145" t="s">
        <v>39</v>
      </c>
      <c r="B54" s="134">
        <v>1371</v>
      </c>
      <c r="C54" s="143">
        <v>0</v>
      </c>
      <c r="D54" s="134">
        <v>1371</v>
      </c>
    </row>
    <row r="55" spans="1:4" ht="12.75">
      <c r="A55" s="145" t="s">
        <v>40</v>
      </c>
      <c r="B55" s="134">
        <v>1479</v>
      </c>
      <c r="C55" s="143">
        <v>0</v>
      </c>
      <c r="D55" s="134">
        <v>1479</v>
      </c>
    </row>
    <row r="56" spans="1:4" ht="12.75">
      <c r="A56" s="145" t="s">
        <v>41</v>
      </c>
      <c r="B56" s="134">
        <v>638</v>
      </c>
      <c r="C56" s="143">
        <v>0</v>
      </c>
      <c r="D56" s="134">
        <v>638</v>
      </c>
    </row>
    <row r="57" spans="1:4" ht="12.75">
      <c r="A57" s="145" t="s">
        <v>42</v>
      </c>
      <c r="B57" s="134">
        <v>1969</v>
      </c>
      <c r="C57" s="143">
        <v>0</v>
      </c>
      <c r="D57" s="134">
        <v>1969</v>
      </c>
    </row>
    <row r="58" spans="1:4" ht="12.75">
      <c r="A58" s="145" t="s">
        <v>43</v>
      </c>
      <c r="B58" s="134">
        <v>2012</v>
      </c>
      <c r="C58" s="143">
        <v>0</v>
      </c>
      <c r="D58" s="134">
        <v>2012</v>
      </c>
    </row>
    <row r="59" spans="1:4" ht="12.75">
      <c r="A59" s="145" t="s">
        <v>44</v>
      </c>
      <c r="B59" s="134">
        <v>1339</v>
      </c>
      <c r="C59" s="143">
        <v>0</v>
      </c>
      <c r="D59" s="134">
        <v>1339</v>
      </c>
    </row>
    <row r="60" spans="1:4" ht="12.75">
      <c r="A60" s="145" t="s">
        <v>45</v>
      </c>
      <c r="B60" s="134">
        <v>1041</v>
      </c>
      <c r="C60" s="143">
        <v>0</v>
      </c>
      <c r="D60" s="134">
        <v>1041</v>
      </c>
    </row>
    <row r="61" spans="1:4" ht="12.75">
      <c r="A61" s="145" t="s">
        <v>46</v>
      </c>
      <c r="B61" s="134">
        <v>315</v>
      </c>
      <c r="C61" s="143">
        <v>0</v>
      </c>
      <c r="D61" s="134">
        <v>315</v>
      </c>
    </row>
    <row r="62" spans="1:4" ht="12.75">
      <c r="A62" s="145" t="s">
        <v>47</v>
      </c>
      <c r="B62" s="134">
        <v>589</v>
      </c>
      <c r="C62" s="143">
        <v>0</v>
      </c>
      <c r="D62" s="134">
        <v>589</v>
      </c>
    </row>
    <row r="63" spans="1:4" ht="12.75">
      <c r="A63" s="145" t="s">
        <v>48</v>
      </c>
      <c r="B63" s="134">
        <v>528</v>
      </c>
      <c r="C63" s="143">
        <v>0</v>
      </c>
      <c r="D63" s="134">
        <v>528</v>
      </c>
    </row>
    <row r="64" spans="1:4" ht="12.75">
      <c r="A64" s="145" t="s">
        <v>49</v>
      </c>
      <c r="B64" s="134">
        <v>2836</v>
      </c>
      <c r="C64" s="143">
        <v>0</v>
      </c>
      <c r="D64" s="134">
        <v>2836</v>
      </c>
    </row>
    <row r="65" spans="1:4" ht="12.75">
      <c r="A65" s="145" t="s">
        <v>50</v>
      </c>
      <c r="B65" s="134">
        <v>2600</v>
      </c>
      <c r="C65" s="143">
        <v>0</v>
      </c>
      <c r="D65" s="134">
        <v>2600</v>
      </c>
    </row>
    <row r="66" spans="1:4" ht="12.75">
      <c r="A66" s="145" t="s">
        <v>51</v>
      </c>
      <c r="B66" s="134">
        <v>2990</v>
      </c>
      <c r="C66" s="143">
        <v>0</v>
      </c>
      <c r="D66" s="134">
        <v>2990</v>
      </c>
    </row>
    <row r="67" spans="1:4" ht="12.75">
      <c r="A67" s="145" t="s">
        <v>52</v>
      </c>
      <c r="B67" s="134">
        <v>877</v>
      </c>
      <c r="C67" s="143">
        <v>0</v>
      </c>
      <c r="D67" s="134">
        <v>877</v>
      </c>
    </row>
    <row r="68" spans="1:4" ht="12.75">
      <c r="A68" s="145" t="s">
        <v>53</v>
      </c>
      <c r="B68" s="134">
        <v>1767</v>
      </c>
      <c r="C68" s="143">
        <v>0</v>
      </c>
      <c r="D68" s="134">
        <v>1767</v>
      </c>
    </row>
    <row r="69" spans="1:4" ht="12.75">
      <c r="A69" s="145" t="s">
        <v>54</v>
      </c>
      <c r="B69" s="134">
        <v>716</v>
      </c>
      <c r="C69" s="143">
        <v>0</v>
      </c>
      <c r="D69" s="134">
        <v>716</v>
      </c>
    </row>
    <row r="70" spans="1:4" ht="12.75">
      <c r="A70" s="145" t="s">
        <v>55</v>
      </c>
      <c r="B70" s="134">
        <v>1014</v>
      </c>
      <c r="C70" s="143">
        <v>0</v>
      </c>
      <c r="D70" s="134">
        <v>1014</v>
      </c>
    </row>
    <row r="71" spans="1:4" ht="12.75">
      <c r="A71" s="145" t="s">
        <v>56</v>
      </c>
      <c r="B71" s="134">
        <v>555</v>
      </c>
      <c r="C71" s="143">
        <v>0</v>
      </c>
      <c r="D71" s="134">
        <v>555</v>
      </c>
    </row>
    <row r="72" spans="1:4" ht="12.75">
      <c r="A72" s="145" t="s">
        <v>57</v>
      </c>
      <c r="B72" s="134">
        <v>780</v>
      </c>
      <c r="C72" s="143">
        <v>0</v>
      </c>
      <c r="D72" s="134">
        <v>780</v>
      </c>
    </row>
    <row r="73" spans="1:4" ht="12.75">
      <c r="A73" s="145" t="s">
        <v>58</v>
      </c>
      <c r="B73" s="134">
        <v>421</v>
      </c>
      <c r="C73" s="143">
        <v>0</v>
      </c>
      <c r="D73" s="134">
        <v>421</v>
      </c>
    </row>
    <row r="74" spans="1:4" ht="12.75">
      <c r="A74" s="145" t="s">
        <v>59</v>
      </c>
      <c r="B74" s="134">
        <v>709</v>
      </c>
      <c r="C74" s="143">
        <v>0</v>
      </c>
      <c r="D74" s="134">
        <v>709</v>
      </c>
    </row>
    <row r="75" spans="1:4" ht="25.5">
      <c r="A75" s="145" t="s">
        <v>1049</v>
      </c>
      <c r="B75" s="134">
        <v>171</v>
      </c>
      <c r="C75" s="143">
        <v>0</v>
      </c>
      <c r="D75" s="147">
        <v>171</v>
      </c>
    </row>
    <row r="76" spans="1:4" ht="13.5">
      <c r="A76" s="130" t="s">
        <v>1050</v>
      </c>
      <c r="B76" s="131">
        <v>8263</v>
      </c>
      <c r="C76" s="142">
        <v>4890</v>
      </c>
      <c r="D76" s="132">
        <v>3373</v>
      </c>
    </row>
    <row r="77" spans="1:4" ht="12.75">
      <c r="A77" s="133" t="s">
        <v>60</v>
      </c>
      <c r="B77" s="134">
        <v>4890</v>
      </c>
      <c r="C77" s="143">
        <v>4890</v>
      </c>
      <c r="D77" s="135">
        <v>0</v>
      </c>
    </row>
    <row r="78" spans="1:4" ht="12.75">
      <c r="A78" s="146" t="s">
        <v>61</v>
      </c>
      <c r="B78" s="134">
        <v>4890</v>
      </c>
      <c r="C78" s="143">
        <v>4890</v>
      </c>
      <c r="D78" s="135">
        <v>0</v>
      </c>
    </row>
    <row r="79" spans="1:4" ht="12.75">
      <c r="A79" s="145" t="s">
        <v>62</v>
      </c>
      <c r="B79" s="134">
        <v>593</v>
      </c>
      <c r="C79" s="143">
        <v>0</v>
      </c>
      <c r="D79" s="134">
        <v>593</v>
      </c>
    </row>
    <row r="80" spans="1:4" ht="12.75">
      <c r="A80" s="145" t="s">
        <v>63</v>
      </c>
      <c r="B80" s="134">
        <v>628</v>
      </c>
      <c r="C80" s="143">
        <v>0</v>
      </c>
      <c r="D80" s="134">
        <v>628</v>
      </c>
    </row>
    <row r="81" spans="1:4" ht="12.75">
      <c r="A81" s="145" t="s">
        <v>64</v>
      </c>
      <c r="B81" s="134">
        <v>440</v>
      </c>
      <c r="C81" s="143">
        <v>0</v>
      </c>
      <c r="D81" s="134">
        <v>440</v>
      </c>
    </row>
    <row r="82" spans="1:4" ht="12.75">
      <c r="A82" s="145" t="s">
        <v>65</v>
      </c>
      <c r="B82" s="134">
        <v>153</v>
      </c>
      <c r="C82" s="143">
        <v>0</v>
      </c>
      <c r="D82" s="134">
        <v>153</v>
      </c>
    </row>
    <row r="83" spans="1:4" ht="12.75">
      <c r="A83" s="145" t="s">
        <v>66</v>
      </c>
      <c r="B83" s="134">
        <v>323</v>
      </c>
      <c r="C83" s="143">
        <v>0</v>
      </c>
      <c r="D83" s="134">
        <v>323</v>
      </c>
    </row>
    <row r="84" spans="1:4" ht="12.75">
      <c r="A84" s="145" t="s">
        <v>67</v>
      </c>
      <c r="B84" s="134">
        <v>552</v>
      </c>
      <c r="C84" s="143">
        <v>0</v>
      </c>
      <c r="D84" s="134">
        <v>552</v>
      </c>
    </row>
    <row r="85" spans="1:4" ht="12.75">
      <c r="A85" s="133" t="s">
        <v>68</v>
      </c>
      <c r="B85" s="140">
        <v>204</v>
      </c>
      <c r="C85" s="143">
        <v>0</v>
      </c>
      <c r="D85" s="140">
        <v>204</v>
      </c>
    </row>
    <row r="86" spans="1:4" ht="12.75">
      <c r="A86" s="145" t="s">
        <v>69</v>
      </c>
      <c r="B86" s="134">
        <v>345</v>
      </c>
      <c r="C86" s="143">
        <v>0</v>
      </c>
      <c r="D86" s="134">
        <v>345</v>
      </c>
    </row>
    <row r="87" spans="1:4" ht="12.75">
      <c r="A87" s="145" t="s">
        <v>70</v>
      </c>
      <c r="B87" s="134">
        <v>88</v>
      </c>
      <c r="C87" s="143">
        <v>0</v>
      </c>
      <c r="D87" s="134">
        <v>88</v>
      </c>
    </row>
    <row r="88" spans="1:4" ht="25.5">
      <c r="A88" s="145" t="s">
        <v>71</v>
      </c>
      <c r="B88" s="134">
        <v>47</v>
      </c>
      <c r="C88" s="143">
        <v>0</v>
      </c>
      <c r="D88" s="134">
        <v>47</v>
      </c>
    </row>
    <row r="89" spans="1:4" ht="13.5">
      <c r="A89" s="130" t="s">
        <v>1051</v>
      </c>
      <c r="B89" s="131">
        <v>27495</v>
      </c>
      <c r="C89" s="142">
        <v>13577</v>
      </c>
      <c r="D89" s="132">
        <v>13918</v>
      </c>
    </row>
    <row r="90" spans="1:4" ht="12.75">
      <c r="A90" s="133" t="s">
        <v>72</v>
      </c>
      <c r="B90" s="134">
        <v>9648</v>
      </c>
      <c r="C90" s="143">
        <v>9641</v>
      </c>
      <c r="D90" s="135">
        <v>7</v>
      </c>
    </row>
    <row r="91" spans="1:4" ht="12.75">
      <c r="A91" s="146" t="s">
        <v>73</v>
      </c>
      <c r="B91" s="134">
        <v>9641</v>
      </c>
      <c r="C91" s="143">
        <v>9641</v>
      </c>
      <c r="D91" s="135">
        <v>0</v>
      </c>
    </row>
    <row r="92" spans="1:4" ht="12.75">
      <c r="A92" s="133" t="s">
        <v>74</v>
      </c>
      <c r="B92" s="134">
        <v>4007</v>
      </c>
      <c r="C92" s="143">
        <v>3936</v>
      </c>
      <c r="D92" s="135">
        <v>71</v>
      </c>
    </row>
    <row r="93" spans="1:4" ht="12.75">
      <c r="A93" s="146" t="s">
        <v>75</v>
      </c>
      <c r="B93" s="134">
        <v>3936</v>
      </c>
      <c r="C93" s="143">
        <v>3936</v>
      </c>
      <c r="D93" s="135">
        <v>0</v>
      </c>
    </row>
    <row r="94" spans="1:4" ht="12.75">
      <c r="A94" s="145" t="s">
        <v>76</v>
      </c>
      <c r="B94" s="134">
        <v>904</v>
      </c>
      <c r="C94" s="143">
        <v>0</v>
      </c>
      <c r="D94" s="134">
        <v>904</v>
      </c>
    </row>
    <row r="95" spans="1:4" ht="12.75">
      <c r="A95" s="145" t="s">
        <v>77</v>
      </c>
      <c r="B95" s="134">
        <v>1258</v>
      </c>
      <c r="C95" s="143">
        <v>0</v>
      </c>
      <c r="D95" s="134">
        <v>1258</v>
      </c>
    </row>
    <row r="96" spans="1:4" ht="12.75">
      <c r="A96" s="145" t="s">
        <v>78</v>
      </c>
      <c r="B96" s="134">
        <v>947</v>
      </c>
      <c r="C96" s="143">
        <v>0</v>
      </c>
      <c r="D96" s="134">
        <v>947</v>
      </c>
    </row>
    <row r="97" spans="1:4" ht="12.75">
      <c r="A97" s="145" t="s">
        <v>79</v>
      </c>
      <c r="B97" s="134">
        <v>969</v>
      </c>
      <c r="C97" s="143">
        <v>0</v>
      </c>
      <c r="D97" s="134">
        <v>969</v>
      </c>
    </row>
    <row r="98" spans="1:4" ht="12.75">
      <c r="A98" s="145" t="s">
        <v>80</v>
      </c>
      <c r="B98" s="134">
        <v>1823</v>
      </c>
      <c r="C98" s="143">
        <v>0</v>
      </c>
      <c r="D98" s="134">
        <v>1823</v>
      </c>
    </row>
    <row r="99" spans="1:4" ht="12.75">
      <c r="A99" s="145" t="s">
        <v>81</v>
      </c>
      <c r="B99" s="134">
        <v>1159</v>
      </c>
      <c r="C99" s="143">
        <v>0</v>
      </c>
      <c r="D99" s="134">
        <v>1159</v>
      </c>
    </row>
    <row r="100" spans="1:4" ht="12.75">
      <c r="A100" s="145" t="s">
        <v>82</v>
      </c>
      <c r="B100" s="134">
        <v>565</v>
      </c>
      <c r="C100" s="143">
        <v>0</v>
      </c>
      <c r="D100" s="134">
        <v>565</v>
      </c>
    </row>
    <row r="101" spans="1:4" ht="12.75">
      <c r="A101" s="145" t="s">
        <v>83</v>
      </c>
      <c r="B101" s="134">
        <v>902</v>
      </c>
      <c r="C101" s="143">
        <v>0</v>
      </c>
      <c r="D101" s="134">
        <v>902</v>
      </c>
    </row>
    <row r="102" spans="1:4" ht="12.75">
      <c r="A102" s="145" t="s">
        <v>84</v>
      </c>
      <c r="B102" s="134">
        <v>2027</v>
      </c>
      <c r="C102" s="143">
        <v>0</v>
      </c>
      <c r="D102" s="134">
        <v>2027</v>
      </c>
    </row>
    <row r="103" spans="1:4" ht="12.75">
      <c r="A103" s="145" t="s">
        <v>85</v>
      </c>
      <c r="B103" s="134">
        <v>1115</v>
      </c>
      <c r="C103" s="143">
        <v>0</v>
      </c>
      <c r="D103" s="134">
        <v>1115</v>
      </c>
    </row>
    <row r="104" spans="1:4" ht="12.75">
      <c r="A104" s="145" t="s">
        <v>86</v>
      </c>
      <c r="B104" s="134">
        <v>947</v>
      </c>
      <c r="C104" s="143">
        <v>0</v>
      </c>
      <c r="D104" s="134">
        <v>947</v>
      </c>
    </row>
    <row r="105" spans="1:4" ht="12.75">
      <c r="A105" s="145" t="s">
        <v>87</v>
      </c>
      <c r="B105" s="134">
        <v>946</v>
      </c>
      <c r="C105" s="143">
        <v>0</v>
      </c>
      <c r="D105" s="134">
        <v>946</v>
      </c>
    </row>
    <row r="106" spans="1:4" ht="12.75">
      <c r="A106" s="145" t="s">
        <v>88</v>
      </c>
      <c r="B106" s="134">
        <v>278</v>
      </c>
      <c r="C106" s="143">
        <v>0</v>
      </c>
      <c r="D106" s="134">
        <v>278</v>
      </c>
    </row>
    <row r="107" spans="1:4" ht="27">
      <c r="A107" s="130" t="s">
        <v>1052</v>
      </c>
      <c r="B107" s="131">
        <v>12520</v>
      </c>
      <c r="C107" s="142">
        <v>0</v>
      </c>
      <c r="D107" s="131">
        <v>12520</v>
      </c>
    </row>
    <row r="108" spans="1:4" ht="12.75">
      <c r="A108" s="145" t="s">
        <v>89</v>
      </c>
      <c r="B108" s="134">
        <v>1527</v>
      </c>
      <c r="C108" s="143">
        <v>0</v>
      </c>
      <c r="D108" s="134">
        <v>1527</v>
      </c>
    </row>
    <row r="109" spans="1:4" ht="12.75">
      <c r="A109" s="145" t="s">
        <v>90</v>
      </c>
      <c r="B109" s="134">
        <v>443</v>
      </c>
      <c r="C109" s="143">
        <v>0</v>
      </c>
      <c r="D109" s="134">
        <v>443</v>
      </c>
    </row>
    <row r="110" spans="1:4" ht="12.75">
      <c r="A110" s="145" t="s">
        <v>91</v>
      </c>
      <c r="B110" s="134">
        <v>231</v>
      </c>
      <c r="C110" s="143">
        <v>0</v>
      </c>
      <c r="D110" s="134">
        <v>231</v>
      </c>
    </row>
    <row r="111" spans="1:4" ht="12.75">
      <c r="A111" s="145" t="s">
        <v>92</v>
      </c>
      <c r="B111" s="134">
        <v>2595</v>
      </c>
      <c r="C111" s="143">
        <v>0</v>
      </c>
      <c r="D111" s="134">
        <v>2595</v>
      </c>
    </row>
    <row r="112" spans="1:4" ht="12.75">
      <c r="A112" s="145" t="s">
        <v>93</v>
      </c>
      <c r="B112" s="134">
        <v>1225</v>
      </c>
      <c r="C112" s="143">
        <v>0</v>
      </c>
      <c r="D112" s="134">
        <v>1225</v>
      </c>
    </row>
    <row r="113" spans="1:4" ht="12.75">
      <c r="A113" s="145" t="s">
        <v>94</v>
      </c>
      <c r="B113" s="134">
        <v>646</v>
      </c>
      <c r="C113" s="143">
        <v>0</v>
      </c>
      <c r="D113" s="134">
        <v>646</v>
      </c>
    </row>
    <row r="114" spans="1:4" ht="12.75">
      <c r="A114" s="145" t="s">
        <v>95</v>
      </c>
      <c r="B114" s="134">
        <v>1346</v>
      </c>
      <c r="C114" s="143">
        <v>0</v>
      </c>
      <c r="D114" s="134">
        <v>1346</v>
      </c>
    </row>
    <row r="115" spans="1:4" ht="12.75">
      <c r="A115" s="145" t="s">
        <v>96</v>
      </c>
      <c r="B115" s="134">
        <v>1617</v>
      </c>
      <c r="C115" s="143">
        <v>0</v>
      </c>
      <c r="D115" s="134">
        <v>1617</v>
      </c>
    </row>
    <row r="116" spans="1:4" ht="12.75">
      <c r="A116" s="145" t="s">
        <v>97</v>
      </c>
      <c r="B116" s="134">
        <v>486</v>
      </c>
      <c r="C116" s="143">
        <v>0</v>
      </c>
      <c r="D116" s="134">
        <v>486</v>
      </c>
    </row>
    <row r="117" spans="1:4" ht="12.75">
      <c r="A117" s="145" t="s">
        <v>98</v>
      </c>
      <c r="B117" s="134">
        <v>1636</v>
      </c>
      <c r="C117" s="143">
        <v>0</v>
      </c>
      <c r="D117" s="134">
        <v>1636</v>
      </c>
    </row>
    <row r="118" spans="1:4" ht="12.75">
      <c r="A118" s="145" t="s">
        <v>99</v>
      </c>
      <c r="B118" s="134">
        <v>768</v>
      </c>
      <c r="C118" s="143">
        <v>0</v>
      </c>
      <c r="D118" s="134">
        <v>768</v>
      </c>
    </row>
    <row r="119" spans="1:4" ht="27">
      <c r="A119" s="130" t="s">
        <v>1053</v>
      </c>
      <c r="B119" s="131">
        <v>136940</v>
      </c>
      <c r="C119" s="142">
        <v>35339</v>
      </c>
      <c r="D119" s="135">
        <v>101601</v>
      </c>
    </row>
    <row r="120" spans="1:4" ht="12.75">
      <c r="A120" s="133" t="s">
        <v>100</v>
      </c>
      <c r="B120" s="134">
        <v>2989</v>
      </c>
      <c r="C120" s="143">
        <v>2752</v>
      </c>
      <c r="D120" s="135">
        <v>237</v>
      </c>
    </row>
    <row r="121" spans="1:4" ht="12.75">
      <c r="A121" s="146" t="s">
        <v>101</v>
      </c>
      <c r="B121" s="134">
        <v>2752</v>
      </c>
      <c r="C121" s="143">
        <v>2752</v>
      </c>
      <c r="D121" s="135">
        <v>0</v>
      </c>
    </row>
    <row r="122" spans="1:4" ht="12.75">
      <c r="A122" s="133" t="s">
        <v>102</v>
      </c>
      <c r="B122" s="134">
        <v>2163</v>
      </c>
      <c r="C122" s="143">
        <v>1973</v>
      </c>
      <c r="D122" s="135">
        <v>190</v>
      </c>
    </row>
    <row r="123" spans="1:4" ht="12.75">
      <c r="A123" s="146" t="s">
        <v>103</v>
      </c>
      <c r="B123" s="134">
        <v>1973</v>
      </c>
      <c r="C123" s="143">
        <v>1973</v>
      </c>
      <c r="D123" s="135">
        <v>0</v>
      </c>
    </row>
    <row r="124" spans="1:4" ht="12.75">
      <c r="A124" s="133" t="s">
        <v>104</v>
      </c>
      <c r="B124" s="134">
        <v>34115</v>
      </c>
      <c r="C124" s="143">
        <v>30614</v>
      </c>
      <c r="D124" s="135">
        <v>3501</v>
      </c>
    </row>
    <row r="125" spans="1:4" ht="12.75">
      <c r="A125" s="146" t="s">
        <v>105</v>
      </c>
      <c r="B125" s="134">
        <v>30614</v>
      </c>
      <c r="C125" s="143">
        <v>30614</v>
      </c>
      <c r="D125" s="135">
        <v>0</v>
      </c>
    </row>
    <row r="126" spans="1:4" ht="12.75">
      <c r="A126" s="145" t="s">
        <v>106</v>
      </c>
      <c r="B126" s="134">
        <v>1855</v>
      </c>
      <c r="C126" s="143">
        <v>0</v>
      </c>
      <c r="D126" s="134">
        <v>1855</v>
      </c>
    </row>
    <row r="127" spans="1:4" ht="12.75">
      <c r="A127" s="145" t="s">
        <v>107</v>
      </c>
      <c r="B127" s="134">
        <v>1599</v>
      </c>
      <c r="C127" s="143">
        <v>0</v>
      </c>
      <c r="D127" s="134">
        <v>1599</v>
      </c>
    </row>
    <row r="128" spans="1:4" ht="12.75">
      <c r="A128" s="145" t="s">
        <v>108</v>
      </c>
      <c r="B128" s="134">
        <v>3901</v>
      </c>
      <c r="C128" s="143">
        <v>0</v>
      </c>
      <c r="D128" s="134">
        <v>3901</v>
      </c>
    </row>
    <row r="129" spans="1:4" ht="12.75">
      <c r="A129" s="145" t="s">
        <v>109</v>
      </c>
      <c r="B129" s="134">
        <v>2421</v>
      </c>
      <c r="C129" s="143">
        <v>0</v>
      </c>
      <c r="D129" s="134">
        <v>2421</v>
      </c>
    </row>
    <row r="130" spans="1:4" ht="12.75">
      <c r="A130" s="145" t="s">
        <v>110</v>
      </c>
      <c r="B130" s="134">
        <v>2263</v>
      </c>
      <c r="C130" s="143">
        <v>0</v>
      </c>
      <c r="D130" s="134">
        <v>2263</v>
      </c>
    </row>
    <row r="131" spans="1:4" ht="12.75">
      <c r="A131" s="145" t="s">
        <v>111</v>
      </c>
      <c r="B131" s="134">
        <v>7357</v>
      </c>
      <c r="C131" s="143">
        <v>0</v>
      </c>
      <c r="D131" s="134">
        <v>7357</v>
      </c>
    </row>
    <row r="132" spans="1:4" ht="12.75">
      <c r="A132" s="145" t="s">
        <v>112</v>
      </c>
      <c r="B132" s="134">
        <v>1716</v>
      </c>
      <c r="C132" s="143">
        <v>0</v>
      </c>
      <c r="D132" s="134">
        <v>1716</v>
      </c>
    </row>
    <row r="133" spans="1:4" ht="12.75">
      <c r="A133" s="145" t="s">
        <v>113</v>
      </c>
      <c r="B133" s="134">
        <v>4534</v>
      </c>
      <c r="C133" s="143">
        <v>0</v>
      </c>
      <c r="D133" s="134">
        <v>4534</v>
      </c>
    </row>
    <row r="134" spans="1:4" ht="12.75">
      <c r="A134" s="145" t="s">
        <v>114</v>
      </c>
      <c r="B134" s="134">
        <v>14099</v>
      </c>
      <c r="C134" s="143">
        <v>0</v>
      </c>
      <c r="D134" s="134">
        <v>14099</v>
      </c>
    </row>
    <row r="135" spans="1:4" ht="12.75">
      <c r="A135" s="145" t="s">
        <v>115</v>
      </c>
      <c r="B135" s="134">
        <v>1080</v>
      </c>
      <c r="C135" s="143">
        <v>0</v>
      </c>
      <c r="D135" s="134">
        <v>1080</v>
      </c>
    </row>
    <row r="136" spans="1:4" ht="12.75">
      <c r="A136" s="145" t="s">
        <v>116</v>
      </c>
      <c r="B136" s="134">
        <v>9211</v>
      </c>
      <c r="C136" s="143">
        <v>0</v>
      </c>
      <c r="D136" s="134">
        <v>9211</v>
      </c>
    </row>
    <row r="137" spans="1:4" ht="12.75">
      <c r="A137" s="145" t="s">
        <v>117</v>
      </c>
      <c r="B137" s="134">
        <v>20271</v>
      </c>
      <c r="C137" s="143">
        <v>0</v>
      </c>
      <c r="D137" s="134">
        <v>20271</v>
      </c>
    </row>
    <row r="138" spans="1:4" ht="12.75">
      <c r="A138" s="145" t="s">
        <v>118</v>
      </c>
      <c r="B138" s="134">
        <v>2452</v>
      </c>
      <c r="C138" s="143">
        <v>0</v>
      </c>
      <c r="D138" s="134">
        <v>2452</v>
      </c>
    </row>
    <row r="139" spans="1:4" ht="12.75">
      <c r="A139" s="145" t="s">
        <v>119</v>
      </c>
      <c r="B139" s="134">
        <v>3049</v>
      </c>
      <c r="C139" s="143">
        <v>0</v>
      </c>
      <c r="D139" s="134">
        <v>3049</v>
      </c>
    </row>
    <row r="140" spans="1:4" ht="12.75">
      <c r="A140" s="145" t="s">
        <v>120</v>
      </c>
      <c r="B140" s="134">
        <v>7023</v>
      </c>
      <c r="C140" s="143">
        <v>0</v>
      </c>
      <c r="D140" s="134">
        <v>7023</v>
      </c>
    </row>
    <row r="141" spans="1:4" ht="12.75">
      <c r="A141" s="145" t="s">
        <v>121</v>
      </c>
      <c r="B141" s="134">
        <v>10784</v>
      </c>
      <c r="C141" s="143">
        <v>0</v>
      </c>
      <c r="D141" s="134">
        <v>10784</v>
      </c>
    </row>
    <row r="142" spans="1:4" ht="12.75">
      <c r="A142" s="133" t="s">
        <v>122</v>
      </c>
      <c r="B142" s="140">
        <v>1714</v>
      </c>
      <c r="C142" s="143">
        <v>0</v>
      </c>
      <c r="D142" s="140">
        <v>1714</v>
      </c>
    </row>
    <row r="143" spans="1:4" ht="12.75">
      <c r="A143" s="145" t="s">
        <v>123</v>
      </c>
      <c r="B143" s="134">
        <v>2344</v>
      </c>
      <c r="C143" s="143">
        <v>0</v>
      </c>
      <c r="D143" s="134">
        <v>2344</v>
      </c>
    </row>
    <row r="144" spans="1:4" ht="13.5">
      <c r="A144" s="130" t="s">
        <v>1054</v>
      </c>
      <c r="B144" s="131">
        <v>16413</v>
      </c>
      <c r="C144" s="142">
        <v>10772</v>
      </c>
      <c r="D144" s="132">
        <v>5641</v>
      </c>
    </row>
    <row r="145" spans="1:4" ht="12.75">
      <c r="A145" s="133" t="s">
        <v>124</v>
      </c>
      <c r="B145" s="134">
        <v>0</v>
      </c>
      <c r="C145" s="143">
        <v>0</v>
      </c>
      <c r="D145" s="135">
        <v>0</v>
      </c>
    </row>
    <row r="146" spans="1:4" ht="12.75">
      <c r="A146" s="146" t="s">
        <v>125</v>
      </c>
      <c r="B146" s="134">
        <v>0</v>
      </c>
      <c r="C146" s="143">
        <v>0</v>
      </c>
      <c r="D146" s="135">
        <v>0</v>
      </c>
    </row>
    <row r="147" spans="1:4" ht="12.75">
      <c r="A147" s="133" t="s">
        <v>126</v>
      </c>
      <c r="B147" s="134">
        <v>6196</v>
      </c>
      <c r="C147" s="143">
        <v>6053</v>
      </c>
      <c r="D147" s="135">
        <v>143</v>
      </c>
    </row>
    <row r="148" spans="1:4" ht="12.75">
      <c r="A148" s="146" t="s">
        <v>127</v>
      </c>
      <c r="B148" s="134">
        <v>6053</v>
      </c>
      <c r="C148" s="143">
        <v>6053</v>
      </c>
      <c r="D148" s="135">
        <v>0</v>
      </c>
    </row>
    <row r="149" spans="1:4" ht="12.75">
      <c r="A149" s="133" t="s">
        <v>128</v>
      </c>
      <c r="B149" s="134">
        <v>5013</v>
      </c>
      <c r="C149" s="143">
        <v>4719</v>
      </c>
      <c r="D149" s="135">
        <v>294</v>
      </c>
    </row>
    <row r="150" spans="1:4" ht="12.75">
      <c r="A150" s="146" t="s">
        <v>129</v>
      </c>
      <c r="B150" s="134">
        <v>4719</v>
      </c>
      <c r="C150" s="143">
        <v>4719</v>
      </c>
      <c r="D150" s="135">
        <v>0</v>
      </c>
    </row>
    <row r="151" spans="1:4" ht="12.75">
      <c r="A151" s="145" t="s">
        <v>130</v>
      </c>
      <c r="B151" s="134">
        <v>2624</v>
      </c>
      <c r="C151" s="143">
        <v>0</v>
      </c>
      <c r="D151" s="134">
        <v>2624</v>
      </c>
    </row>
    <row r="152" spans="1:4" ht="12.75">
      <c r="A152" s="145" t="s">
        <v>131</v>
      </c>
      <c r="B152" s="134">
        <v>288</v>
      </c>
      <c r="C152" s="143">
        <v>0</v>
      </c>
      <c r="D152" s="134">
        <v>288</v>
      </c>
    </row>
    <row r="153" spans="1:4" ht="12.75">
      <c r="A153" s="145" t="s">
        <v>132</v>
      </c>
      <c r="B153" s="134">
        <v>113</v>
      </c>
      <c r="C153" s="143">
        <v>0</v>
      </c>
      <c r="D153" s="134">
        <v>113</v>
      </c>
    </row>
    <row r="154" spans="1:4" ht="12.75">
      <c r="A154" s="145" t="s">
        <v>133</v>
      </c>
      <c r="B154" s="134">
        <v>893</v>
      </c>
      <c r="C154" s="143">
        <v>0</v>
      </c>
      <c r="D154" s="134">
        <v>893</v>
      </c>
    </row>
    <row r="155" spans="1:4" ht="12.75">
      <c r="A155" s="145" t="s">
        <v>134</v>
      </c>
      <c r="B155" s="134">
        <v>1044</v>
      </c>
      <c r="C155" s="143">
        <v>0</v>
      </c>
      <c r="D155" s="134">
        <v>1044</v>
      </c>
    </row>
    <row r="156" spans="1:4" ht="12.75">
      <c r="A156" s="145" t="s">
        <v>135</v>
      </c>
      <c r="B156" s="134">
        <v>242</v>
      </c>
      <c r="C156" s="143">
        <v>0</v>
      </c>
      <c r="D156" s="134">
        <v>242</v>
      </c>
    </row>
    <row r="157" spans="1:4" ht="25.5">
      <c r="A157" s="145" t="s">
        <v>136</v>
      </c>
      <c r="B157" s="134">
        <v>0</v>
      </c>
      <c r="C157" s="143">
        <v>0</v>
      </c>
      <c r="D157" s="134">
        <v>0</v>
      </c>
    </row>
    <row r="158" spans="1:4" ht="13.5">
      <c r="A158" s="130" t="s">
        <v>1055</v>
      </c>
      <c r="B158" s="131">
        <v>3301</v>
      </c>
      <c r="C158" s="128">
        <v>0</v>
      </c>
      <c r="D158" s="131">
        <v>3301</v>
      </c>
    </row>
    <row r="159" spans="1:4" ht="12.75">
      <c r="A159" s="145" t="s">
        <v>137</v>
      </c>
      <c r="B159" s="134">
        <v>2104</v>
      </c>
      <c r="C159" s="143">
        <v>0</v>
      </c>
      <c r="D159" s="134">
        <v>2104</v>
      </c>
    </row>
    <row r="160" spans="1:4" ht="12.75">
      <c r="A160" s="145" t="s">
        <v>138</v>
      </c>
      <c r="B160" s="134">
        <v>437</v>
      </c>
      <c r="C160" s="143">
        <v>0</v>
      </c>
      <c r="D160" s="134">
        <v>437</v>
      </c>
    </row>
    <row r="161" spans="1:4" ht="12.75">
      <c r="A161" s="145" t="s">
        <v>139</v>
      </c>
      <c r="B161" s="134">
        <v>350</v>
      </c>
      <c r="C161" s="143">
        <v>0</v>
      </c>
      <c r="D161" s="134">
        <v>350</v>
      </c>
    </row>
    <row r="162" spans="1:4" ht="12.75">
      <c r="A162" s="145" t="s">
        <v>140</v>
      </c>
      <c r="B162" s="134">
        <v>410</v>
      </c>
      <c r="C162" s="143">
        <v>0</v>
      </c>
      <c r="D162" s="134">
        <v>410</v>
      </c>
    </row>
    <row r="163" spans="1:4" ht="13.5">
      <c r="A163" s="130" t="s">
        <v>1056</v>
      </c>
      <c r="B163" s="131">
        <v>16803</v>
      </c>
      <c r="C163" s="142">
        <v>6842</v>
      </c>
      <c r="D163" s="132">
        <v>9961</v>
      </c>
    </row>
    <row r="164" spans="1:4" ht="12.75">
      <c r="A164" s="133" t="s">
        <v>141</v>
      </c>
      <c r="B164" s="134">
        <v>6842</v>
      </c>
      <c r="C164" s="143">
        <v>6842</v>
      </c>
      <c r="D164" s="135">
        <v>0</v>
      </c>
    </row>
    <row r="165" spans="1:4" ht="12.75">
      <c r="A165" s="146" t="s">
        <v>142</v>
      </c>
      <c r="B165" s="134">
        <v>6842</v>
      </c>
      <c r="C165" s="143">
        <v>6842</v>
      </c>
      <c r="D165" s="135">
        <v>0</v>
      </c>
    </row>
    <row r="166" spans="1:4" ht="12.75">
      <c r="A166" s="145" t="s">
        <v>143</v>
      </c>
      <c r="B166" s="134">
        <v>1088</v>
      </c>
      <c r="C166" s="143">
        <v>0</v>
      </c>
      <c r="D166" s="134">
        <v>1088</v>
      </c>
    </row>
    <row r="167" spans="1:4" ht="12.75">
      <c r="A167" s="145" t="s">
        <v>144</v>
      </c>
      <c r="B167" s="134">
        <v>414</v>
      </c>
      <c r="C167" s="143">
        <v>0</v>
      </c>
      <c r="D167" s="134">
        <v>414</v>
      </c>
    </row>
    <row r="168" spans="1:4" ht="12.75">
      <c r="A168" s="145" t="s">
        <v>145</v>
      </c>
      <c r="B168" s="134">
        <v>935</v>
      </c>
      <c r="C168" s="143">
        <v>0</v>
      </c>
      <c r="D168" s="134">
        <v>935</v>
      </c>
    </row>
    <row r="169" spans="1:4" ht="12.75">
      <c r="A169" s="145" t="s">
        <v>146</v>
      </c>
      <c r="B169" s="134">
        <v>194</v>
      </c>
      <c r="C169" s="143">
        <v>0</v>
      </c>
      <c r="D169" s="134">
        <v>194</v>
      </c>
    </row>
    <row r="170" spans="1:4" ht="12.75">
      <c r="A170" s="145" t="s">
        <v>147</v>
      </c>
      <c r="B170" s="134">
        <v>955</v>
      </c>
      <c r="C170" s="143">
        <v>0</v>
      </c>
      <c r="D170" s="134">
        <v>955</v>
      </c>
    </row>
    <row r="171" spans="1:4" ht="12.75">
      <c r="A171" s="145" t="s">
        <v>148</v>
      </c>
      <c r="B171" s="134">
        <v>223</v>
      </c>
      <c r="C171" s="143">
        <v>0</v>
      </c>
      <c r="D171" s="134">
        <v>223</v>
      </c>
    </row>
    <row r="172" spans="1:4" ht="12.75">
      <c r="A172" s="145" t="s">
        <v>149</v>
      </c>
      <c r="B172" s="134">
        <v>838</v>
      </c>
      <c r="C172" s="143">
        <v>0</v>
      </c>
      <c r="D172" s="134">
        <v>838</v>
      </c>
    </row>
    <row r="173" spans="1:4" ht="12.75">
      <c r="A173" s="145" t="s">
        <v>150</v>
      </c>
      <c r="B173" s="134">
        <v>270</v>
      </c>
      <c r="C173" s="143">
        <v>0</v>
      </c>
      <c r="D173" s="134">
        <v>270</v>
      </c>
    </row>
    <row r="174" spans="1:4" ht="12.75">
      <c r="A174" s="145" t="s">
        <v>151</v>
      </c>
      <c r="B174" s="134">
        <v>413</v>
      </c>
      <c r="C174" s="143">
        <v>0</v>
      </c>
      <c r="D174" s="134">
        <v>413</v>
      </c>
    </row>
    <row r="175" spans="1:4" ht="12.75">
      <c r="A175" s="145" t="s">
        <v>108</v>
      </c>
      <c r="B175" s="134">
        <v>552</v>
      </c>
      <c r="C175" s="143">
        <v>0</v>
      </c>
      <c r="D175" s="134">
        <v>552</v>
      </c>
    </row>
    <row r="176" spans="1:4" ht="12.75">
      <c r="A176" s="145" t="s">
        <v>152</v>
      </c>
      <c r="B176" s="134">
        <v>1508</v>
      </c>
      <c r="C176" s="143">
        <v>0</v>
      </c>
      <c r="D176" s="134">
        <v>1508</v>
      </c>
    </row>
    <row r="177" spans="1:4" ht="12.75">
      <c r="A177" s="145" t="s">
        <v>153</v>
      </c>
      <c r="B177" s="134">
        <v>1210</v>
      </c>
      <c r="C177" s="143">
        <v>0</v>
      </c>
      <c r="D177" s="134">
        <v>1210</v>
      </c>
    </row>
    <row r="178" spans="1:4" ht="12.75">
      <c r="A178" s="145" t="s">
        <v>154</v>
      </c>
      <c r="B178" s="134">
        <v>1361</v>
      </c>
      <c r="C178" s="143">
        <v>0</v>
      </c>
      <c r="D178" s="134">
        <v>1361</v>
      </c>
    </row>
    <row r="179" spans="1:4" ht="13.5">
      <c r="A179" s="130" t="s">
        <v>1057</v>
      </c>
      <c r="B179" s="131">
        <v>17129</v>
      </c>
      <c r="C179" s="142">
        <v>13061</v>
      </c>
      <c r="D179" s="132">
        <v>4068</v>
      </c>
    </row>
    <row r="180" spans="1:4" ht="12.75">
      <c r="A180" s="133" t="s">
        <v>155</v>
      </c>
      <c r="B180" s="134">
        <v>11963</v>
      </c>
      <c r="C180" s="143">
        <v>11048</v>
      </c>
      <c r="D180" s="135">
        <v>915</v>
      </c>
    </row>
    <row r="181" spans="1:4" ht="12.75">
      <c r="A181" s="146" t="s">
        <v>156</v>
      </c>
      <c r="B181" s="134">
        <v>11048</v>
      </c>
      <c r="C181" s="143">
        <v>11048</v>
      </c>
      <c r="D181" s="135">
        <v>0</v>
      </c>
    </row>
    <row r="182" spans="1:4" ht="12.75">
      <c r="A182" s="133" t="s">
        <v>157</v>
      </c>
      <c r="B182" s="134">
        <v>2141</v>
      </c>
      <c r="C182" s="143">
        <v>2013</v>
      </c>
      <c r="D182" s="135">
        <v>128</v>
      </c>
    </row>
    <row r="183" spans="1:4" ht="12.75">
      <c r="A183" s="146" t="s">
        <v>158</v>
      </c>
      <c r="B183" s="134">
        <v>2013</v>
      </c>
      <c r="C183" s="143">
        <v>2013</v>
      </c>
      <c r="D183" s="135">
        <v>0</v>
      </c>
    </row>
    <row r="184" spans="1:4" ht="12.75">
      <c r="A184" s="145" t="s">
        <v>159</v>
      </c>
      <c r="B184" s="134">
        <v>593</v>
      </c>
      <c r="C184" s="143">
        <v>0</v>
      </c>
      <c r="D184" s="134">
        <v>593</v>
      </c>
    </row>
    <row r="185" spans="1:4" ht="12.75">
      <c r="A185" s="145" t="s">
        <v>161</v>
      </c>
      <c r="B185" s="134">
        <v>190</v>
      </c>
      <c r="C185" s="143">
        <v>0</v>
      </c>
      <c r="D185" s="134">
        <v>190</v>
      </c>
    </row>
    <row r="186" spans="1:4" ht="12.75">
      <c r="A186" s="145" t="s">
        <v>162</v>
      </c>
      <c r="B186" s="134">
        <v>344</v>
      </c>
      <c r="C186" s="143">
        <v>0</v>
      </c>
      <c r="D186" s="134">
        <v>344</v>
      </c>
    </row>
    <row r="187" spans="1:4" ht="12.75">
      <c r="A187" s="145" t="s">
        <v>163</v>
      </c>
      <c r="B187" s="134">
        <v>735</v>
      </c>
      <c r="C187" s="143">
        <v>0</v>
      </c>
      <c r="D187" s="134">
        <v>735</v>
      </c>
    </row>
    <row r="188" spans="1:4" ht="12.75">
      <c r="A188" s="145" t="s">
        <v>135</v>
      </c>
      <c r="B188" s="134">
        <v>121</v>
      </c>
      <c r="C188" s="143">
        <v>0</v>
      </c>
      <c r="D188" s="134">
        <v>121</v>
      </c>
    </row>
    <row r="189" spans="1:4" ht="12.75">
      <c r="A189" s="145" t="s">
        <v>164</v>
      </c>
      <c r="B189" s="134">
        <v>392</v>
      </c>
      <c r="C189" s="143">
        <v>0</v>
      </c>
      <c r="D189" s="134">
        <v>392</v>
      </c>
    </row>
    <row r="190" spans="1:4" ht="12.75">
      <c r="A190" s="145" t="s">
        <v>165</v>
      </c>
      <c r="B190" s="134">
        <v>566</v>
      </c>
      <c r="C190" s="143">
        <v>0</v>
      </c>
      <c r="D190" s="134">
        <v>566</v>
      </c>
    </row>
    <row r="191" spans="1:4" ht="25.5">
      <c r="A191" s="145" t="s">
        <v>1039</v>
      </c>
      <c r="B191" s="148">
        <v>84</v>
      </c>
      <c r="C191" s="143">
        <v>0</v>
      </c>
      <c r="D191" s="148">
        <v>84</v>
      </c>
    </row>
    <row r="192" spans="1:4" ht="13.5">
      <c r="A192" s="130" t="s">
        <v>1058</v>
      </c>
      <c r="B192" s="131">
        <v>27392</v>
      </c>
      <c r="C192" s="142">
        <v>9377</v>
      </c>
      <c r="D192" s="132">
        <v>18015</v>
      </c>
    </row>
    <row r="193" spans="1:4" ht="12.75">
      <c r="A193" s="133" t="s">
        <v>166</v>
      </c>
      <c r="B193" s="134">
        <v>9377</v>
      </c>
      <c r="C193" s="143">
        <v>9377</v>
      </c>
      <c r="D193" s="135">
        <v>0</v>
      </c>
    </row>
    <row r="194" spans="1:4" ht="12.75">
      <c r="A194" s="146" t="s">
        <v>167</v>
      </c>
      <c r="B194" s="134">
        <v>9377</v>
      </c>
      <c r="C194" s="143">
        <v>9377</v>
      </c>
      <c r="D194" s="135">
        <v>0</v>
      </c>
    </row>
    <row r="195" spans="1:4" ht="12.75">
      <c r="A195" s="145" t="s">
        <v>168</v>
      </c>
      <c r="B195" s="134">
        <v>569</v>
      </c>
      <c r="C195" s="143">
        <v>0</v>
      </c>
      <c r="D195" s="134">
        <v>569</v>
      </c>
    </row>
    <row r="196" spans="1:4" ht="12.75">
      <c r="A196" s="145" t="s">
        <v>169</v>
      </c>
      <c r="B196" s="134">
        <v>1059</v>
      </c>
      <c r="C196" s="143">
        <v>0</v>
      </c>
      <c r="D196" s="134">
        <v>1059</v>
      </c>
    </row>
    <row r="197" spans="1:4" ht="12.75">
      <c r="A197" s="133" t="s">
        <v>170</v>
      </c>
      <c r="B197" s="140">
        <v>1448</v>
      </c>
      <c r="C197" s="143">
        <v>0</v>
      </c>
      <c r="D197" s="140">
        <v>1448</v>
      </c>
    </row>
    <row r="198" spans="1:4" ht="12.75">
      <c r="A198" s="145" t="s">
        <v>171</v>
      </c>
      <c r="B198" s="134">
        <v>280</v>
      </c>
      <c r="C198" s="143">
        <v>0</v>
      </c>
      <c r="D198" s="134">
        <v>280</v>
      </c>
    </row>
    <row r="199" spans="1:4" ht="12.75">
      <c r="A199" s="145" t="s">
        <v>172</v>
      </c>
      <c r="B199" s="134">
        <v>2104</v>
      </c>
      <c r="C199" s="143">
        <v>0</v>
      </c>
      <c r="D199" s="134">
        <v>2104</v>
      </c>
    </row>
    <row r="200" spans="1:4" ht="12.75">
      <c r="A200" s="145" t="s">
        <v>173</v>
      </c>
      <c r="B200" s="134">
        <v>1110</v>
      </c>
      <c r="C200" s="143">
        <v>0</v>
      </c>
      <c r="D200" s="134">
        <v>1110</v>
      </c>
    </row>
    <row r="201" spans="1:4" ht="12.75">
      <c r="A201" s="145" t="s">
        <v>174</v>
      </c>
      <c r="B201" s="134">
        <v>1650</v>
      </c>
      <c r="C201" s="143">
        <v>0</v>
      </c>
      <c r="D201" s="134">
        <v>1650</v>
      </c>
    </row>
    <row r="202" spans="1:4" ht="12.75">
      <c r="A202" s="145" t="s">
        <v>175</v>
      </c>
      <c r="B202" s="134">
        <v>1279</v>
      </c>
      <c r="C202" s="143">
        <v>0</v>
      </c>
      <c r="D202" s="134">
        <v>1279</v>
      </c>
    </row>
    <row r="203" spans="1:4" ht="12.75">
      <c r="A203" s="145" t="s">
        <v>176</v>
      </c>
      <c r="B203" s="134">
        <v>711</v>
      </c>
      <c r="C203" s="143">
        <v>0</v>
      </c>
      <c r="D203" s="134">
        <v>711</v>
      </c>
    </row>
    <row r="204" spans="1:4" ht="12.75">
      <c r="A204" s="145" t="s">
        <v>177</v>
      </c>
      <c r="B204" s="134">
        <v>1255</v>
      </c>
      <c r="C204" s="143">
        <v>0</v>
      </c>
      <c r="D204" s="134">
        <v>1255</v>
      </c>
    </row>
    <row r="205" spans="1:4" ht="12.75">
      <c r="A205" s="145" t="s">
        <v>178</v>
      </c>
      <c r="B205" s="134">
        <v>154</v>
      </c>
      <c r="C205" s="143">
        <v>0</v>
      </c>
      <c r="D205" s="134">
        <v>154</v>
      </c>
    </row>
    <row r="206" spans="1:4" ht="12.75">
      <c r="A206" s="145" t="s">
        <v>179</v>
      </c>
      <c r="B206" s="134">
        <v>269</v>
      </c>
      <c r="C206" s="143">
        <v>0</v>
      </c>
      <c r="D206" s="134">
        <v>269</v>
      </c>
    </row>
    <row r="207" spans="1:4" ht="12.75">
      <c r="A207" s="145" t="s">
        <v>180</v>
      </c>
      <c r="B207" s="134">
        <v>1645</v>
      </c>
      <c r="C207" s="143">
        <v>0</v>
      </c>
      <c r="D207" s="134">
        <v>1645</v>
      </c>
    </row>
    <row r="208" spans="1:4" ht="12.75">
      <c r="A208" s="145" t="s">
        <v>181</v>
      </c>
      <c r="B208" s="134">
        <v>536</v>
      </c>
      <c r="C208" s="143">
        <v>0</v>
      </c>
      <c r="D208" s="134">
        <v>536</v>
      </c>
    </row>
    <row r="209" spans="1:4" ht="12.75">
      <c r="A209" s="145" t="s">
        <v>182</v>
      </c>
      <c r="B209" s="134">
        <v>1017</v>
      </c>
      <c r="C209" s="143">
        <v>0</v>
      </c>
      <c r="D209" s="134">
        <v>1017</v>
      </c>
    </row>
    <row r="210" spans="1:4" ht="12.75">
      <c r="A210" s="145" t="s">
        <v>183</v>
      </c>
      <c r="B210" s="134">
        <v>1209</v>
      </c>
      <c r="C210" s="143">
        <v>0</v>
      </c>
      <c r="D210" s="134">
        <v>1209</v>
      </c>
    </row>
    <row r="211" spans="1:4" ht="12.75">
      <c r="A211" s="145" t="s">
        <v>184</v>
      </c>
      <c r="B211" s="134">
        <v>691</v>
      </c>
      <c r="C211" s="143">
        <v>0</v>
      </c>
      <c r="D211" s="134">
        <v>691</v>
      </c>
    </row>
    <row r="212" spans="1:4" ht="12.75">
      <c r="A212" s="145" t="s">
        <v>185</v>
      </c>
      <c r="B212" s="134">
        <v>826</v>
      </c>
      <c r="C212" s="143">
        <v>0</v>
      </c>
      <c r="D212" s="134">
        <v>826</v>
      </c>
    </row>
    <row r="213" spans="1:4" ht="12.75">
      <c r="A213" s="145" t="s">
        <v>186</v>
      </c>
      <c r="B213" s="134">
        <v>203</v>
      </c>
      <c r="C213" s="143">
        <v>0</v>
      </c>
      <c r="D213" s="134">
        <v>203</v>
      </c>
    </row>
    <row r="214" spans="1:4" ht="27">
      <c r="A214" s="130" t="s">
        <v>1059</v>
      </c>
      <c r="B214" s="131">
        <v>3694</v>
      </c>
      <c r="C214" s="142">
        <v>3478</v>
      </c>
      <c r="D214" s="132">
        <v>216</v>
      </c>
    </row>
    <row r="215" spans="1:4" ht="12.75">
      <c r="A215" s="133" t="s">
        <v>187</v>
      </c>
      <c r="B215" s="134">
        <v>2852</v>
      </c>
      <c r="C215" s="143">
        <v>2851</v>
      </c>
      <c r="D215" s="135">
        <v>1</v>
      </c>
    </row>
    <row r="216" spans="1:4" ht="12.75">
      <c r="A216" s="146" t="s">
        <v>188</v>
      </c>
      <c r="B216" s="134">
        <v>2851</v>
      </c>
      <c r="C216" s="143">
        <v>2851</v>
      </c>
      <c r="D216" s="135">
        <v>0</v>
      </c>
    </row>
    <row r="217" spans="1:4" ht="12.75">
      <c r="A217" s="133" t="s">
        <v>189</v>
      </c>
      <c r="B217" s="134">
        <v>462</v>
      </c>
      <c r="C217" s="143">
        <v>260</v>
      </c>
      <c r="D217" s="135">
        <v>202</v>
      </c>
    </row>
    <row r="218" spans="1:4" ht="12.75">
      <c r="A218" s="146" t="s">
        <v>190</v>
      </c>
      <c r="B218" s="134">
        <v>260</v>
      </c>
      <c r="C218" s="143">
        <v>260</v>
      </c>
      <c r="D218" s="135">
        <v>0</v>
      </c>
    </row>
    <row r="219" spans="1:4" ht="12.75">
      <c r="A219" s="133" t="s">
        <v>193</v>
      </c>
      <c r="B219" s="134">
        <v>367</v>
      </c>
      <c r="C219" s="143">
        <v>367</v>
      </c>
      <c r="D219" s="135">
        <v>0</v>
      </c>
    </row>
    <row r="220" spans="1:4" ht="12.75">
      <c r="A220" s="146" t="s">
        <v>194</v>
      </c>
      <c r="B220" s="134">
        <v>367</v>
      </c>
      <c r="C220" s="143">
        <v>367</v>
      </c>
      <c r="D220" s="135">
        <v>0</v>
      </c>
    </row>
    <row r="221" spans="1:4" ht="25.5">
      <c r="A221" s="145" t="s">
        <v>715</v>
      </c>
      <c r="B221" s="134">
        <v>13</v>
      </c>
      <c r="C221" s="143">
        <v>0</v>
      </c>
      <c r="D221" s="135">
        <v>13</v>
      </c>
    </row>
    <row r="222" spans="1:4" ht="13.5">
      <c r="A222" s="130" t="s">
        <v>1060</v>
      </c>
      <c r="B222" s="131">
        <v>46564</v>
      </c>
      <c r="C222" s="142">
        <v>39542</v>
      </c>
      <c r="D222" s="132">
        <v>7022</v>
      </c>
    </row>
    <row r="223" spans="1:4" ht="12.75">
      <c r="A223" s="133" t="s">
        <v>197</v>
      </c>
      <c r="B223" s="134">
        <v>22950</v>
      </c>
      <c r="C223" s="143">
        <v>22950</v>
      </c>
      <c r="D223" s="135">
        <v>0</v>
      </c>
    </row>
    <row r="224" spans="1:4" ht="12.75">
      <c r="A224" s="146" t="s">
        <v>198</v>
      </c>
      <c r="B224" s="134">
        <v>22950</v>
      </c>
      <c r="C224" s="143">
        <v>22950</v>
      </c>
      <c r="D224" s="135">
        <v>0</v>
      </c>
    </row>
    <row r="225" spans="1:4" ht="12.75">
      <c r="A225" s="133" t="s">
        <v>199</v>
      </c>
      <c r="B225" s="134">
        <v>1872</v>
      </c>
      <c r="C225" s="143">
        <v>1027</v>
      </c>
      <c r="D225" s="135">
        <v>845</v>
      </c>
    </row>
    <row r="226" spans="1:4" ht="12.75">
      <c r="A226" s="146" t="s">
        <v>200</v>
      </c>
      <c r="B226" s="134">
        <v>1027</v>
      </c>
      <c r="C226" s="143">
        <v>1027</v>
      </c>
      <c r="D226" s="135">
        <v>0</v>
      </c>
    </row>
    <row r="227" spans="1:4" ht="12.75">
      <c r="A227" s="133" t="s">
        <v>201</v>
      </c>
      <c r="B227" s="134">
        <v>9112</v>
      </c>
      <c r="C227" s="143">
        <v>9112</v>
      </c>
      <c r="D227" s="135">
        <v>0</v>
      </c>
    </row>
    <row r="228" spans="1:4" ht="12.75">
      <c r="A228" s="146" t="s">
        <v>202</v>
      </c>
      <c r="B228" s="134">
        <v>9112</v>
      </c>
      <c r="C228" s="143">
        <v>9112</v>
      </c>
      <c r="D228" s="135">
        <v>0</v>
      </c>
    </row>
    <row r="229" spans="1:4" ht="12.75">
      <c r="A229" s="133" t="s">
        <v>203</v>
      </c>
      <c r="B229" s="134">
        <v>883</v>
      </c>
      <c r="C229" s="143">
        <v>883</v>
      </c>
      <c r="D229" s="135">
        <v>0</v>
      </c>
    </row>
    <row r="230" spans="1:4" ht="12.75">
      <c r="A230" s="146" t="s">
        <v>204</v>
      </c>
      <c r="B230" s="134">
        <v>883</v>
      </c>
      <c r="C230" s="143">
        <v>883</v>
      </c>
      <c r="D230" s="135">
        <v>0</v>
      </c>
    </row>
    <row r="231" spans="1:4" ht="12.75">
      <c r="A231" s="133" t="s">
        <v>205</v>
      </c>
      <c r="B231" s="134">
        <v>2983</v>
      </c>
      <c r="C231" s="143">
        <v>2983</v>
      </c>
      <c r="D231" s="135">
        <v>0</v>
      </c>
    </row>
    <row r="232" spans="1:4" ht="12.75">
      <c r="A232" s="146" t="s">
        <v>206</v>
      </c>
      <c r="B232" s="134">
        <v>2983</v>
      </c>
      <c r="C232" s="143">
        <v>2983</v>
      </c>
      <c r="D232" s="135">
        <v>0</v>
      </c>
    </row>
    <row r="233" spans="1:4" ht="12.75">
      <c r="A233" s="133" t="s">
        <v>207</v>
      </c>
      <c r="B233" s="134">
        <v>1165</v>
      </c>
      <c r="C233" s="143">
        <v>1153</v>
      </c>
      <c r="D233" s="135">
        <v>12</v>
      </c>
    </row>
    <row r="234" spans="1:4" ht="12.75">
      <c r="A234" s="146" t="s">
        <v>208</v>
      </c>
      <c r="B234" s="134">
        <v>1153</v>
      </c>
      <c r="C234" s="143">
        <v>1153</v>
      </c>
      <c r="D234" s="135">
        <v>0</v>
      </c>
    </row>
    <row r="235" spans="1:4" ht="12.75">
      <c r="A235" s="133" t="s">
        <v>209</v>
      </c>
      <c r="B235" s="134">
        <v>839</v>
      </c>
      <c r="C235" s="143">
        <v>522</v>
      </c>
      <c r="D235" s="135">
        <v>317</v>
      </c>
    </row>
    <row r="236" spans="1:4" ht="12.75">
      <c r="A236" s="146" t="s">
        <v>210</v>
      </c>
      <c r="B236" s="134">
        <v>522</v>
      </c>
      <c r="C236" s="143">
        <v>522</v>
      </c>
      <c r="D236" s="135">
        <v>0</v>
      </c>
    </row>
    <row r="237" spans="1:4" ht="12.75">
      <c r="A237" s="133" t="s">
        <v>211</v>
      </c>
      <c r="B237" s="134">
        <v>912</v>
      </c>
      <c r="C237" s="143">
        <v>912</v>
      </c>
      <c r="D237" s="135">
        <v>0</v>
      </c>
    </row>
    <row r="238" spans="1:4" ht="12.75">
      <c r="A238" s="146" t="s">
        <v>212</v>
      </c>
      <c r="B238" s="134">
        <v>912</v>
      </c>
      <c r="C238" s="143">
        <v>912</v>
      </c>
      <c r="D238" s="135">
        <v>0</v>
      </c>
    </row>
    <row r="239" spans="1:4" ht="12.75">
      <c r="A239" s="145" t="s">
        <v>213</v>
      </c>
      <c r="B239" s="134">
        <v>1620</v>
      </c>
      <c r="C239" s="143">
        <v>0</v>
      </c>
      <c r="D239" s="134">
        <v>1620</v>
      </c>
    </row>
    <row r="240" spans="1:4" ht="12.75">
      <c r="A240" s="145" t="s">
        <v>214</v>
      </c>
      <c r="B240" s="134">
        <v>287</v>
      </c>
      <c r="C240" s="143">
        <v>0</v>
      </c>
      <c r="D240" s="134">
        <v>287</v>
      </c>
    </row>
    <row r="241" spans="1:4" ht="12.75">
      <c r="A241" s="145" t="s">
        <v>215</v>
      </c>
      <c r="B241" s="134">
        <v>181</v>
      </c>
      <c r="C241" s="143">
        <v>0</v>
      </c>
      <c r="D241" s="134">
        <v>181</v>
      </c>
    </row>
    <row r="242" spans="1:4" ht="12.75">
      <c r="A242" s="145" t="s">
        <v>216</v>
      </c>
      <c r="B242" s="134">
        <v>243</v>
      </c>
      <c r="C242" s="143">
        <v>0</v>
      </c>
      <c r="D242" s="134">
        <v>243</v>
      </c>
    </row>
    <row r="243" spans="1:4" ht="12.75">
      <c r="A243" s="145" t="s">
        <v>161</v>
      </c>
      <c r="B243" s="134">
        <v>761</v>
      </c>
      <c r="C243" s="143">
        <v>0</v>
      </c>
      <c r="D243" s="134">
        <v>761</v>
      </c>
    </row>
    <row r="244" spans="1:4" ht="12.75">
      <c r="A244" s="145" t="s">
        <v>217</v>
      </c>
      <c r="B244" s="134">
        <v>655</v>
      </c>
      <c r="C244" s="143">
        <v>0</v>
      </c>
      <c r="D244" s="134">
        <v>655</v>
      </c>
    </row>
    <row r="245" spans="1:4" ht="12.75">
      <c r="A245" s="145" t="s">
        <v>218</v>
      </c>
      <c r="B245" s="134">
        <v>1018</v>
      </c>
      <c r="C245" s="143">
        <v>0</v>
      </c>
      <c r="D245" s="134">
        <v>1018</v>
      </c>
    </row>
    <row r="246" spans="1:4" ht="12.75">
      <c r="A246" s="145" t="s">
        <v>219</v>
      </c>
      <c r="B246" s="134">
        <v>594</v>
      </c>
      <c r="C246" s="143">
        <v>0</v>
      </c>
      <c r="D246" s="134">
        <v>594</v>
      </c>
    </row>
    <row r="247" spans="1:4" ht="12.75">
      <c r="A247" s="145" t="s">
        <v>220</v>
      </c>
      <c r="B247" s="134">
        <v>467</v>
      </c>
      <c r="C247" s="143">
        <v>0</v>
      </c>
      <c r="D247" s="134">
        <v>467</v>
      </c>
    </row>
    <row r="248" spans="1:4" ht="25.5">
      <c r="A248" s="145" t="s">
        <v>221</v>
      </c>
      <c r="B248" s="134">
        <v>22</v>
      </c>
      <c r="C248" s="143">
        <v>0</v>
      </c>
      <c r="D248" s="134">
        <v>22</v>
      </c>
    </row>
    <row r="249" spans="1:4" ht="13.5">
      <c r="A249" s="149" t="s">
        <v>1061</v>
      </c>
      <c r="B249" s="150">
        <v>61819</v>
      </c>
      <c r="C249" s="151">
        <v>44641</v>
      </c>
      <c r="D249" s="152">
        <v>17178</v>
      </c>
    </row>
    <row r="250" spans="1:4" ht="12.75">
      <c r="A250" s="133" t="s">
        <v>222</v>
      </c>
      <c r="B250" s="134">
        <v>33616</v>
      </c>
      <c r="C250" s="143">
        <v>33616</v>
      </c>
      <c r="D250" s="135">
        <v>0</v>
      </c>
    </row>
    <row r="251" spans="1:4" ht="12.75">
      <c r="A251" s="146" t="s">
        <v>223</v>
      </c>
      <c r="B251" s="134">
        <v>33616</v>
      </c>
      <c r="C251" s="143">
        <v>33616</v>
      </c>
      <c r="D251" s="135">
        <v>0</v>
      </c>
    </row>
    <row r="252" spans="1:4" ht="12.75">
      <c r="A252" s="133" t="s">
        <v>224</v>
      </c>
      <c r="B252" s="134">
        <v>5749</v>
      </c>
      <c r="C252" s="143">
        <v>5749</v>
      </c>
      <c r="D252" s="135">
        <v>0</v>
      </c>
    </row>
    <row r="253" spans="1:4" ht="12.75">
      <c r="A253" s="146" t="s">
        <v>225</v>
      </c>
      <c r="B253" s="134">
        <v>5749</v>
      </c>
      <c r="C253" s="143">
        <v>5749</v>
      </c>
      <c r="D253" s="135">
        <v>0</v>
      </c>
    </row>
    <row r="254" spans="1:4" ht="12.75">
      <c r="A254" s="133" t="s">
        <v>226</v>
      </c>
      <c r="B254" s="134">
        <v>2193</v>
      </c>
      <c r="C254" s="143">
        <v>1454</v>
      </c>
      <c r="D254" s="135">
        <v>739</v>
      </c>
    </row>
    <row r="255" spans="1:4" ht="12.75">
      <c r="A255" s="146" t="s">
        <v>227</v>
      </c>
      <c r="B255" s="134">
        <v>1454</v>
      </c>
      <c r="C255" s="143">
        <v>1454</v>
      </c>
      <c r="D255" s="135">
        <v>0</v>
      </c>
    </row>
    <row r="256" spans="1:4" ht="12.75">
      <c r="A256" s="133" t="s">
        <v>228</v>
      </c>
      <c r="B256" s="134">
        <v>2163</v>
      </c>
      <c r="C256" s="143">
        <v>1451</v>
      </c>
      <c r="D256" s="135">
        <v>712</v>
      </c>
    </row>
    <row r="257" spans="1:4" ht="12.75">
      <c r="A257" s="146" t="s">
        <v>229</v>
      </c>
      <c r="B257" s="134">
        <v>1451</v>
      </c>
      <c r="C257" s="143">
        <v>1451</v>
      </c>
      <c r="D257" s="135">
        <v>0</v>
      </c>
    </row>
    <row r="258" spans="1:4" ht="12.75">
      <c r="A258" s="133" t="s">
        <v>230</v>
      </c>
      <c r="B258" s="134">
        <v>2371</v>
      </c>
      <c r="C258" s="143">
        <v>2371</v>
      </c>
      <c r="D258" s="135">
        <v>0</v>
      </c>
    </row>
    <row r="259" spans="1:4" ht="12.75">
      <c r="A259" s="146" t="s">
        <v>231</v>
      </c>
      <c r="B259" s="134">
        <v>2371</v>
      </c>
      <c r="C259" s="143">
        <v>2371</v>
      </c>
      <c r="D259" s="135">
        <v>0</v>
      </c>
    </row>
    <row r="260" spans="1:4" ht="12.75">
      <c r="A260" s="145" t="s">
        <v>232</v>
      </c>
      <c r="B260" s="134">
        <v>376</v>
      </c>
      <c r="C260" s="143">
        <v>0</v>
      </c>
      <c r="D260" s="134">
        <v>376</v>
      </c>
    </row>
    <row r="261" spans="1:4" ht="12.75">
      <c r="A261" s="145" t="s">
        <v>233</v>
      </c>
      <c r="B261" s="134">
        <v>410</v>
      </c>
      <c r="C261" s="143">
        <v>0</v>
      </c>
      <c r="D261" s="134">
        <v>410</v>
      </c>
    </row>
    <row r="262" spans="1:4" ht="12.75">
      <c r="A262" s="145" t="s">
        <v>234</v>
      </c>
      <c r="B262" s="134">
        <v>1298</v>
      </c>
      <c r="C262" s="143">
        <v>0</v>
      </c>
      <c r="D262" s="134">
        <v>1298</v>
      </c>
    </row>
    <row r="263" spans="1:4" ht="12.75">
      <c r="A263" s="145" t="s">
        <v>235</v>
      </c>
      <c r="B263" s="134">
        <v>288</v>
      </c>
      <c r="C263" s="143">
        <v>0</v>
      </c>
      <c r="D263" s="134">
        <v>288</v>
      </c>
    </row>
    <row r="264" spans="1:4" ht="12.75">
      <c r="A264" s="145" t="s">
        <v>236</v>
      </c>
      <c r="B264" s="134">
        <v>411</v>
      </c>
      <c r="C264" s="143">
        <v>0</v>
      </c>
      <c r="D264" s="134">
        <v>411</v>
      </c>
    </row>
    <row r="265" spans="1:4" ht="12.75">
      <c r="A265" s="145" t="s">
        <v>237</v>
      </c>
      <c r="B265" s="134">
        <v>1104</v>
      </c>
      <c r="C265" s="143">
        <v>0</v>
      </c>
      <c r="D265" s="134">
        <v>1104</v>
      </c>
    </row>
    <row r="266" spans="1:4" ht="12.75">
      <c r="A266" s="145" t="s">
        <v>238</v>
      </c>
      <c r="B266" s="134">
        <v>695</v>
      </c>
      <c r="C266" s="143">
        <v>0</v>
      </c>
      <c r="D266" s="134">
        <v>695</v>
      </c>
    </row>
    <row r="267" spans="1:4" ht="12.75">
      <c r="A267" s="145" t="s">
        <v>239</v>
      </c>
      <c r="B267" s="134">
        <v>125</v>
      </c>
      <c r="C267" s="143">
        <v>0</v>
      </c>
      <c r="D267" s="134">
        <v>125</v>
      </c>
    </row>
    <row r="268" spans="1:4" ht="12.75">
      <c r="A268" s="145" t="s">
        <v>240</v>
      </c>
      <c r="B268" s="134">
        <v>891</v>
      </c>
      <c r="C268" s="143">
        <v>0</v>
      </c>
      <c r="D268" s="134">
        <v>891</v>
      </c>
    </row>
    <row r="269" spans="1:4" ht="12.75">
      <c r="A269" s="145" t="s">
        <v>241</v>
      </c>
      <c r="B269" s="134">
        <v>224</v>
      </c>
      <c r="C269" s="143">
        <v>0</v>
      </c>
      <c r="D269" s="134">
        <v>224</v>
      </c>
    </row>
    <row r="270" spans="1:4" ht="12.75">
      <c r="A270" s="145" t="s">
        <v>242</v>
      </c>
      <c r="B270" s="134">
        <v>628</v>
      </c>
      <c r="C270" s="143">
        <v>0</v>
      </c>
      <c r="D270" s="134">
        <v>628</v>
      </c>
    </row>
    <row r="271" spans="1:4" ht="12.75">
      <c r="A271" s="145" t="s">
        <v>243</v>
      </c>
      <c r="B271" s="134">
        <v>445</v>
      </c>
      <c r="C271" s="143">
        <v>0</v>
      </c>
      <c r="D271" s="134">
        <v>445</v>
      </c>
    </row>
    <row r="272" spans="1:4" ht="12.75">
      <c r="A272" s="145" t="s">
        <v>244</v>
      </c>
      <c r="B272" s="134">
        <v>515</v>
      </c>
      <c r="C272" s="143">
        <v>0</v>
      </c>
      <c r="D272" s="134">
        <v>515</v>
      </c>
    </row>
    <row r="273" spans="1:4" ht="12.75">
      <c r="A273" s="145" t="s">
        <v>245</v>
      </c>
      <c r="B273" s="134">
        <v>3709</v>
      </c>
      <c r="C273" s="143">
        <v>0</v>
      </c>
      <c r="D273" s="134">
        <v>3709</v>
      </c>
    </row>
    <row r="274" spans="1:4" ht="12.75">
      <c r="A274" s="145" t="s">
        <v>246</v>
      </c>
      <c r="B274" s="134">
        <v>2038</v>
      </c>
      <c r="C274" s="143">
        <v>0</v>
      </c>
      <c r="D274" s="134">
        <v>2038</v>
      </c>
    </row>
    <row r="275" spans="1:4" ht="12.75">
      <c r="A275" s="145" t="s">
        <v>247</v>
      </c>
      <c r="B275" s="134">
        <v>327</v>
      </c>
      <c r="C275" s="143">
        <v>0</v>
      </c>
      <c r="D275" s="134">
        <v>327</v>
      </c>
    </row>
    <row r="276" spans="1:4" ht="12.75">
      <c r="A276" s="145" t="s">
        <v>248</v>
      </c>
      <c r="B276" s="134">
        <v>1670</v>
      </c>
      <c r="C276" s="143">
        <v>0</v>
      </c>
      <c r="D276" s="134">
        <v>1670</v>
      </c>
    </row>
    <row r="277" spans="1:4" ht="12.75">
      <c r="A277" s="145" t="s">
        <v>249</v>
      </c>
      <c r="B277" s="134">
        <v>573</v>
      </c>
      <c r="C277" s="143">
        <v>0</v>
      </c>
      <c r="D277" s="134">
        <v>573</v>
      </c>
    </row>
    <row r="278" spans="1:4" ht="27">
      <c r="A278" s="130" t="s">
        <v>1062</v>
      </c>
      <c r="B278" s="131">
        <v>9912</v>
      </c>
      <c r="C278" s="142">
        <v>0</v>
      </c>
      <c r="D278" s="131">
        <v>9912</v>
      </c>
    </row>
    <row r="279" spans="1:4" ht="12.75">
      <c r="A279" s="133" t="s">
        <v>250</v>
      </c>
      <c r="B279" s="134">
        <v>967</v>
      </c>
      <c r="C279" s="143">
        <v>0</v>
      </c>
      <c r="D279" s="134">
        <v>967</v>
      </c>
    </row>
    <row r="280" spans="1:4" ht="12.75">
      <c r="A280" s="145" t="s">
        <v>251</v>
      </c>
      <c r="B280" s="134">
        <v>4822</v>
      </c>
      <c r="C280" s="143">
        <v>0</v>
      </c>
      <c r="D280" s="134">
        <v>4822</v>
      </c>
    </row>
    <row r="281" spans="1:4" ht="12.75">
      <c r="A281" s="145" t="s">
        <v>252</v>
      </c>
      <c r="B281" s="134">
        <v>470</v>
      </c>
      <c r="C281" s="143">
        <v>0</v>
      </c>
      <c r="D281" s="134">
        <v>470</v>
      </c>
    </row>
    <row r="282" spans="1:4" ht="12.75">
      <c r="A282" s="145" t="s">
        <v>253</v>
      </c>
      <c r="B282" s="134">
        <v>828</v>
      </c>
      <c r="C282" s="143">
        <v>0</v>
      </c>
      <c r="D282" s="134">
        <v>828</v>
      </c>
    </row>
    <row r="283" spans="1:4" ht="12.75">
      <c r="A283" s="145" t="s">
        <v>254</v>
      </c>
      <c r="B283" s="134">
        <v>980</v>
      </c>
      <c r="C283" s="143">
        <v>0</v>
      </c>
      <c r="D283" s="134">
        <v>980</v>
      </c>
    </row>
    <row r="284" spans="1:4" ht="12.75">
      <c r="A284" s="145" t="s">
        <v>1044</v>
      </c>
      <c r="B284" s="134">
        <v>1845</v>
      </c>
      <c r="C284" s="143">
        <v>0</v>
      </c>
      <c r="D284" s="134">
        <v>1845</v>
      </c>
    </row>
    <row r="285" spans="1:4" ht="13.5">
      <c r="A285" s="130" t="s">
        <v>1063</v>
      </c>
      <c r="B285" s="131">
        <v>39097</v>
      </c>
      <c r="C285" s="142">
        <v>34429</v>
      </c>
      <c r="D285" s="132">
        <v>4668</v>
      </c>
    </row>
    <row r="286" spans="1:4" ht="12.75">
      <c r="A286" s="133" t="s">
        <v>255</v>
      </c>
      <c r="B286" s="134">
        <v>18572</v>
      </c>
      <c r="C286" s="143">
        <v>18213</v>
      </c>
      <c r="D286" s="135">
        <v>359</v>
      </c>
    </row>
    <row r="287" spans="1:4" ht="12.75">
      <c r="A287" s="146" t="s">
        <v>256</v>
      </c>
      <c r="B287" s="134">
        <v>18213</v>
      </c>
      <c r="C287" s="143">
        <v>18213</v>
      </c>
      <c r="D287" s="135">
        <v>0</v>
      </c>
    </row>
    <row r="288" spans="1:4" ht="12.75">
      <c r="A288" s="133" t="s">
        <v>257</v>
      </c>
      <c r="B288" s="134">
        <v>13170</v>
      </c>
      <c r="C288" s="143">
        <v>12534</v>
      </c>
      <c r="D288" s="135">
        <v>636</v>
      </c>
    </row>
    <row r="289" spans="1:4" ht="12.75">
      <c r="A289" s="146" t="s">
        <v>258</v>
      </c>
      <c r="B289" s="134">
        <v>12534</v>
      </c>
      <c r="C289" s="143">
        <v>12534</v>
      </c>
      <c r="D289" s="135">
        <v>0</v>
      </c>
    </row>
    <row r="290" spans="1:4" ht="12.75">
      <c r="A290" s="133" t="s">
        <v>259</v>
      </c>
      <c r="B290" s="134">
        <v>4403</v>
      </c>
      <c r="C290" s="143">
        <v>3682</v>
      </c>
      <c r="D290" s="135">
        <v>721</v>
      </c>
    </row>
    <row r="291" spans="1:4" ht="12.75">
      <c r="A291" s="146" t="s">
        <v>260</v>
      </c>
      <c r="B291" s="134">
        <v>3682</v>
      </c>
      <c r="C291" s="143">
        <v>3682</v>
      </c>
      <c r="D291" s="135">
        <v>0</v>
      </c>
    </row>
    <row r="292" spans="1:4" ht="12.75">
      <c r="A292" s="133" t="s">
        <v>261</v>
      </c>
      <c r="B292" s="134">
        <v>662</v>
      </c>
      <c r="C292" s="143">
        <v>0</v>
      </c>
      <c r="D292" s="134">
        <v>662</v>
      </c>
    </row>
    <row r="293" spans="1:4" ht="12.75">
      <c r="A293" s="145" t="s">
        <v>262</v>
      </c>
      <c r="B293" s="134">
        <v>68</v>
      </c>
      <c r="C293" s="143">
        <v>0</v>
      </c>
      <c r="D293" s="134">
        <v>68</v>
      </c>
    </row>
    <row r="294" spans="1:4" ht="12.75">
      <c r="A294" s="145" t="s">
        <v>263</v>
      </c>
      <c r="B294" s="134">
        <v>1213</v>
      </c>
      <c r="C294" s="143">
        <v>0</v>
      </c>
      <c r="D294" s="134">
        <v>1213</v>
      </c>
    </row>
    <row r="295" spans="1:4" ht="12.75">
      <c r="A295" s="145" t="s">
        <v>264</v>
      </c>
      <c r="B295" s="134">
        <v>639</v>
      </c>
      <c r="C295" s="143">
        <v>0</v>
      </c>
      <c r="D295" s="134">
        <v>639</v>
      </c>
    </row>
    <row r="296" spans="1:4" ht="12.75">
      <c r="A296" s="145" t="s">
        <v>1045</v>
      </c>
      <c r="B296" s="134">
        <v>370</v>
      </c>
      <c r="C296" s="143">
        <v>0</v>
      </c>
      <c r="D296" s="134">
        <v>370</v>
      </c>
    </row>
    <row r="297" spans="1:4" ht="13.5">
      <c r="A297" s="130" t="s">
        <v>1064</v>
      </c>
      <c r="B297" s="131">
        <v>71778</v>
      </c>
      <c r="C297" s="142">
        <v>54750</v>
      </c>
      <c r="D297" s="132">
        <v>17028</v>
      </c>
    </row>
    <row r="298" spans="1:4" ht="12.75">
      <c r="A298" s="133" t="s">
        <v>265</v>
      </c>
      <c r="B298" s="134">
        <v>32671</v>
      </c>
      <c r="C298" s="143">
        <v>32671</v>
      </c>
      <c r="D298" s="135">
        <v>0</v>
      </c>
    </row>
    <row r="299" spans="1:4" ht="12.75">
      <c r="A299" s="146" t="s">
        <v>266</v>
      </c>
      <c r="B299" s="134">
        <v>32671</v>
      </c>
      <c r="C299" s="143">
        <v>32671</v>
      </c>
      <c r="D299" s="135">
        <v>0</v>
      </c>
    </row>
    <row r="300" spans="1:4" ht="12.75">
      <c r="A300" s="133" t="s">
        <v>267</v>
      </c>
      <c r="B300" s="134">
        <v>8416</v>
      </c>
      <c r="C300" s="143">
        <v>8416</v>
      </c>
      <c r="D300" s="135">
        <v>0</v>
      </c>
    </row>
    <row r="301" spans="1:4" ht="12.75">
      <c r="A301" s="146" t="s">
        <v>268</v>
      </c>
      <c r="B301" s="134">
        <v>8416</v>
      </c>
      <c r="C301" s="143">
        <v>8416</v>
      </c>
      <c r="D301" s="135">
        <v>0</v>
      </c>
    </row>
    <row r="302" spans="1:4" ht="12.75">
      <c r="A302" s="133" t="s">
        <v>269</v>
      </c>
      <c r="B302" s="134">
        <v>3285</v>
      </c>
      <c r="C302" s="143">
        <v>2609</v>
      </c>
      <c r="D302" s="135">
        <v>676</v>
      </c>
    </row>
    <row r="303" spans="1:4" ht="12.75">
      <c r="A303" s="146" t="s">
        <v>270</v>
      </c>
      <c r="B303" s="134">
        <v>2609</v>
      </c>
      <c r="C303" s="143">
        <v>2609</v>
      </c>
      <c r="D303" s="135">
        <v>0</v>
      </c>
    </row>
    <row r="304" spans="1:4" ht="12.75">
      <c r="A304" s="133" t="s">
        <v>271</v>
      </c>
      <c r="B304" s="134">
        <v>5065</v>
      </c>
      <c r="C304" s="143">
        <v>5065</v>
      </c>
      <c r="D304" s="135">
        <v>0</v>
      </c>
    </row>
    <row r="305" spans="1:4" ht="12.75">
      <c r="A305" s="146" t="s">
        <v>272</v>
      </c>
      <c r="B305" s="134">
        <v>5065</v>
      </c>
      <c r="C305" s="143">
        <v>5065</v>
      </c>
      <c r="D305" s="135">
        <v>0</v>
      </c>
    </row>
    <row r="306" spans="1:4" ht="12.75">
      <c r="A306" s="133" t="s">
        <v>273</v>
      </c>
      <c r="B306" s="140">
        <v>4306</v>
      </c>
      <c r="C306" s="144">
        <v>4306</v>
      </c>
      <c r="D306" s="141">
        <v>0</v>
      </c>
    </row>
    <row r="307" spans="1:4" ht="12.75">
      <c r="A307" s="146" t="s">
        <v>274</v>
      </c>
      <c r="B307" s="134">
        <v>4306</v>
      </c>
      <c r="C307" s="143">
        <v>4306</v>
      </c>
      <c r="D307" s="135">
        <v>0</v>
      </c>
    </row>
    <row r="308" spans="1:4" ht="12.75">
      <c r="A308" s="133" t="s">
        <v>275</v>
      </c>
      <c r="B308" s="134">
        <v>1729</v>
      </c>
      <c r="C308" s="143">
        <v>1683</v>
      </c>
      <c r="D308" s="135">
        <v>46</v>
      </c>
    </row>
    <row r="309" spans="1:4" ht="12.75">
      <c r="A309" s="146" t="s">
        <v>276</v>
      </c>
      <c r="B309" s="134">
        <v>1683</v>
      </c>
      <c r="C309" s="143">
        <v>1683</v>
      </c>
      <c r="D309" s="135">
        <v>0</v>
      </c>
    </row>
    <row r="310" spans="1:4" ht="12.75">
      <c r="A310" s="145" t="s">
        <v>277</v>
      </c>
      <c r="B310" s="134">
        <v>1337</v>
      </c>
      <c r="C310" s="143">
        <v>0</v>
      </c>
      <c r="D310" s="134">
        <v>1337</v>
      </c>
    </row>
    <row r="311" spans="1:4" ht="12.75">
      <c r="A311" s="145" t="s">
        <v>278</v>
      </c>
      <c r="B311" s="134">
        <v>1217</v>
      </c>
      <c r="C311" s="143">
        <v>0</v>
      </c>
      <c r="D311" s="134">
        <v>1217</v>
      </c>
    </row>
    <row r="312" spans="1:4" ht="12.75">
      <c r="A312" s="145" t="s">
        <v>279</v>
      </c>
      <c r="B312" s="134">
        <v>484</v>
      </c>
      <c r="C312" s="143">
        <v>0</v>
      </c>
      <c r="D312" s="134">
        <v>484</v>
      </c>
    </row>
    <row r="313" spans="1:4" ht="12.75">
      <c r="A313" s="145" t="s">
        <v>280</v>
      </c>
      <c r="B313" s="134">
        <v>826</v>
      </c>
      <c r="C313" s="143">
        <v>0</v>
      </c>
      <c r="D313" s="134">
        <v>826</v>
      </c>
    </row>
    <row r="314" spans="1:4" ht="12.75">
      <c r="A314" s="145" t="s">
        <v>281</v>
      </c>
      <c r="B314" s="134">
        <v>396</v>
      </c>
      <c r="C314" s="143">
        <v>0</v>
      </c>
      <c r="D314" s="134">
        <v>396</v>
      </c>
    </row>
    <row r="315" spans="1:4" ht="12.75">
      <c r="A315" s="145" t="s">
        <v>282</v>
      </c>
      <c r="B315" s="134">
        <v>1059</v>
      </c>
      <c r="C315" s="143">
        <v>0</v>
      </c>
      <c r="D315" s="134">
        <v>1059</v>
      </c>
    </row>
    <row r="316" spans="1:4" ht="12.75">
      <c r="A316" s="145" t="s">
        <v>151</v>
      </c>
      <c r="B316" s="134">
        <v>434</v>
      </c>
      <c r="C316" s="143">
        <v>0</v>
      </c>
      <c r="D316" s="134">
        <v>434</v>
      </c>
    </row>
    <row r="317" spans="1:4" ht="12.75">
      <c r="A317" s="145" t="s">
        <v>283</v>
      </c>
      <c r="B317" s="134">
        <v>434</v>
      </c>
      <c r="C317" s="143">
        <v>0</v>
      </c>
      <c r="D317" s="134">
        <v>434</v>
      </c>
    </row>
    <row r="318" spans="1:4" ht="12.75">
      <c r="A318" s="145" t="s">
        <v>284</v>
      </c>
      <c r="B318" s="134">
        <v>1029</v>
      </c>
      <c r="C318" s="143">
        <v>0</v>
      </c>
      <c r="D318" s="134">
        <v>1029</v>
      </c>
    </row>
    <row r="319" spans="1:4" ht="12.75">
      <c r="A319" s="145" t="s">
        <v>285</v>
      </c>
      <c r="B319" s="134">
        <v>973</v>
      </c>
      <c r="C319" s="143">
        <v>0</v>
      </c>
      <c r="D319" s="134">
        <v>973</v>
      </c>
    </row>
    <row r="320" spans="1:4" ht="12.75">
      <c r="A320" s="145" t="s">
        <v>286</v>
      </c>
      <c r="B320" s="134">
        <v>374</v>
      </c>
      <c r="C320" s="143">
        <v>0</v>
      </c>
      <c r="D320" s="134">
        <v>374</v>
      </c>
    </row>
    <row r="321" spans="1:4" ht="12.75">
      <c r="A321" s="145" t="s">
        <v>287</v>
      </c>
      <c r="B321" s="134">
        <v>835</v>
      </c>
      <c r="C321" s="143">
        <v>0</v>
      </c>
      <c r="D321" s="134">
        <v>835</v>
      </c>
    </row>
    <row r="322" spans="1:4" ht="12.75">
      <c r="A322" s="145" t="s">
        <v>288</v>
      </c>
      <c r="B322" s="134">
        <v>393</v>
      </c>
      <c r="C322" s="143">
        <v>0</v>
      </c>
      <c r="D322" s="134">
        <v>393</v>
      </c>
    </row>
    <row r="323" spans="1:4" ht="12.75">
      <c r="A323" s="145" t="s">
        <v>289</v>
      </c>
      <c r="B323" s="134">
        <v>648</v>
      </c>
      <c r="C323" s="143">
        <v>0</v>
      </c>
      <c r="D323" s="134">
        <v>648</v>
      </c>
    </row>
    <row r="324" spans="1:4" ht="12.75">
      <c r="A324" s="145" t="s">
        <v>290</v>
      </c>
      <c r="B324" s="134">
        <v>878</v>
      </c>
      <c r="C324" s="143">
        <v>0</v>
      </c>
      <c r="D324" s="134">
        <v>878</v>
      </c>
    </row>
    <row r="325" spans="1:4" ht="12.75">
      <c r="A325" s="145" t="s">
        <v>291</v>
      </c>
      <c r="B325" s="134">
        <v>308</v>
      </c>
      <c r="C325" s="143">
        <v>0</v>
      </c>
      <c r="D325" s="134">
        <v>308</v>
      </c>
    </row>
    <row r="326" spans="1:4" ht="12.75">
      <c r="A326" s="145" t="s">
        <v>292</v>
      </c>
      <c r="B326" s="134">
        <v>419</v>
      </c>
      <c r="C326" s="143">
        <v>0</v>
      </c>
      <c r="D326" s="134">
        <v>419</v>
      </c>
    </row>
    <row r="327" spans="1:4" ht="12.75">
      <c r="A327" s="145" t="s">
        <v>293</v>
      </c>
      <c r="B327" s="134">
        <v>350</v>
      </c>
      <c r="C327" s="143">
        <v>0</v>
      </c>
      <c r="D327" s="134">
        <v>350</v>
      </c>
    </row>
    <row r="328" spans="1:4" s="164" customFormat="1" ht="12.75">
      <c r="A328" s="169" t="s">
        <v>294</v>
      </c>
      <c r="B328" s="162">
        <v>573</v>
      </c>
      <c r="C328" s="163">
        <v>0</v>
      </c>
      <c r="D328" s="162">
        <v>573</v>
      </c>
    </row>
    <row r="329" spans="1:4" ht="12.75">
      <c r="A329" s="145" t="s">
        <v>295</v>
      </c>
      <c r="B329" s="134">
        <v>1270</v>
      </c>
      <c r="C329" s="143">
        <v>0</v>
      </c>
      <c r="D329" s="134">
        <v>1270</v>
      </c>
    </row>
    <row r="330" spans="1:4" ht="12.75">
      <c r="A330" s="145" t="s">
        <v>296</v>
      </c>
      <c r="B330" s="134">
        <v>522</v>
      </c>
      <c r="C330" s="143">
        <v>0</v>
      </c>
      <c r="D330" s="134">
        <v>522</v>
      </c>
    </row>
    <row r="331" spans="1:4" ht="12.75">
      <c r="A331" s="145" t="s">
        <v>297</v>
      </c>
      <c r="B331" s="134">
        <v>1547</v>
      </c>
      <c r="C331" s="143">
        <v>0</v>
      </c>
      <c r="D331" s="134">
        <v>1547</v>
      </c>
    </row>
    <row r="332" spans="1:4" s="164" customFormat="1" ht="25.5">
      <c r="A332" s="169" t="s">
        <v>1046</v>
      </c>
      <c r="B332" s="162">
        <v>0</v>
      </c>
      <c r="C332" s="163">
        <v>0</v>
      </c>
      <c r="D332" s="162">
        <v>0</v>
      </c>
    </row>
    <row r="333" spans="1:4" ht="13.5">
      <c r="A333" s="130" t="s">
        <v>1065</v>
      </c>
      <c r="B333" s="131">
        <v>24455</v>
      </c>
      <c r="C333" s="128">
        <v>0</v>
      </c>
      <c r="D333" s="131">
        <v>24455</v>
      </c>
    </row>
    <row r="334" spans="1:4" ht="12.75">
      <c r="A334" s="145" t="s">
        <v>298</v>
      </c>
      <c r="B334" s="134">
        <v>634</v>
      </c>
      <c r="C334" s="143">
        <v>0</v>
      </c>
      <c r="D334" s="134">
        <v>634</v>
      </c>
    </row>
    <row r="335" spans="1:4" ht="12.75">
      <c r="A335" s="145" t="s">
        <v>299</v>
      </c>
      <c r="B335" s="134">
        <v>1743</v>
      </c>
      <c r="C335" s="143">
        <v>0</v>
      </c>
      <c r="D335" s="134">
        <v>1743</v>
      </c>
    </row>
    <row r="336" spans="1:4" ht="12.75">
      <c r="A336" s="145" t="s">
        <v>300</v>
      </c>
      <c r="B336" s="134">
        <v>747</v>
      </c>
      <c r="C336" s="143">
        <v>0</v>
      </c>
      <c r="D336" s="134">
        <v>747</v>
      </c>
    </row>
    <row r="337" spans="1:4" ht="12.75">
      <c r="A337" s="145" t="s">
        <v>79</v>
      </c>
      <c r="B337" s="134">
        <v>783</v>
      </c>
      <c r="C337" s="143">
        <v>0</v>
      </c>
      <c r="D337" s="134">
        <v>783</v>
      </c>
    </row>
    <row r="338" spans="1:4" ht="12.75">
      <c r="A338" s="145" t="s">
        <v>301</v>
      </c>
      <c r="B338" s="134">
        <v>1370</v>
      </c>
      <c r="C338" s="143">
        <v>0</v>
      </c>
      <c r="D338" s="134">
        <v>1370</v>
      </c>
    </row>
    <row r="339" spans="1:4" ht="12.75">
      <c r="A339" s="145" t="s">
        <v>302</v>
      </c>
      <c r="B339" s="134">
        <v>328</v>
      </c>
      <c r="C339" s="143">
        <v>0</v>
      </c>
      <c r="D339" s="134">
        <v>328</v>
      </c>
    </row>
    <row r="340" spans="1:4" ht="12.75">
      <c r="A340" s="145" t="s">
        <v>303</v>
      </c>
      <c r="B340" s="134">
        <v>1680</v>
      </c>
      <c r="C340" s="143">
        <v>0</v>
      </c>
      <c r="D340" s="134">
        <v>1680</v>
      </c>
    </row>
    <row r="341" spans="1:4" ht="12.75">
      <c r="A341" s="145" t="s">
        <v>304</v>
      </c>
      <c r="B341" s="134">
        <v>1382</v>
      </c>
      <c r="C341" s="143">
        <v>0</v>
      </c>
      <c r="D341" s="134">
        <v>1382</v>
      </c>
    </row>
    <row r="342" spans="1:4" ht="12.75">
      <c r="A342" s="145" t="s">
        <v>305</v>
      </c>
      <c r="B342" s="134">
        <v>974</v>
      </c>
      <c r="C342" s="143">
        <v>0</v>
      </c>
      <c r="D342" s="134">
        <v>974</v>
      </c>
    </row>
    <row r="343" spans="1:4" ht="12.75">
      <c r="A343" s="145" t="s">
        <v>306</v>
      </c>
      <c r="B343" s="134">
        <v>1337</v>
      </c>
      <c r="C343" s="143">
        <v>0</v>
      </c>
      <c r="D343" s="134">
        <v>1337</v>
      </c>
    </row>
    <row r="344" spans="1:4" ht="12.75">
      <c r="A344" s="145" t="s">
        <v>307</v>
      </c>
      <c r="B344" s="134">
        <v>327</v>
      </c>
      <c r="C344" s="143">
        <v>0</v>
      </c>
      <c r="D344" s="134">
        <v>327</v>
      </c>
    </row>
    <row r="345" spans="1:4" ht="12.75">
      <c r="A345" s="145" t="s">
        <v>308</v>
      </c>
      <c r="B345" s="134">
        <v>1625</v>
      </c>
      <c r="C345" s="143">
        <v>0</v>
      </c>
      <c r="D345" s="134">
        <v>1625</v>
      </c>
    </row>
    <row r="346" spans="1:4" ht="12.75">
      <c r="A346" s="145" t="s">
        <v>309</v>
      </c>
      <c r="B346" s="134">
        <v>1115</v>
      </c>
      <c r="C346" s="143">
        <v>0</v>
      </c>
      <c r="D346" s="134">
        <v>1115</v>
      </c>
    </row>
    <row r="347" spans="1:4" ht="12.75">
      <c r="A347" s="145" t="s">
        <v>310</v>
      </c>
      <c r="B347" s="134">
        <v>478</v>
      </c>
      <c r="C347" s="143">
        <v>0</v>
      </c>
      <c r="D347" s="134">
        <v>478</v>
      </c>
    </row>
    <row r="348" spans="1:4" ht="12.75">
      <c r="A348" s="145" t="s">
        <v>311</v>
      </c>
      <c r="B348" s="134">
        <v>1075</v>
      </c>
      <c r="C348" s="143">
        <v>0</v>
      </c>
      <c r="D348" s="134">
        <v>1075</v>
      </c>
    </row>
    <row r="349" spans="1:4" ht="12.75">
      <c r="A349" s="145" t="s">
        <v>312</v>
      </c>
      <c r="B349" s="134">
        <v>305</v>
      </c>
      <c r="C349" s="143">
        <v>0</v>
      </c>
      <c r="D349" s="134">
        <v>305</v>
      </c>
    </row>
    <row r="350" spans="1:4" ht="12.75">
      <c r="A350" s="145" t="s">
        <v>313</v>
      </c>
      <c r="B350" s="134">
        <v>1172</v>
      </c>
      <c r="C350" s="143">
        <v>0</v>
      </c>
      <c r="D350" s="134">
        <v>1172</v>
      </c>
    </row>
    <row r="351" spans="1:4" ht="12.75">
      <c r="A351" s="145" t="s">
        <v>314</v>
      </c>
      <c r="B351" s="134">
        <v>591</v>
      </c>
      <c r="C351" s="143">
        <v>0</v>
      </c>
      <c r="D351" s="134">
        <v>591</v>
      </c>
    </row>
    <row r="352" spans="1:4" ht="12.75">
      <c r="A352" s="145" t="s">
        <v>315</v>
      </c>
      <c r="B352" s="134">
        <v>2276</v>
      </c>
      <c r="C352" s="143">
        <v>0</v>
      </c>
      <c r="D352" s="134">
        <v>2276</v>
      </c>
    </row>
    <row r="353" spans="1:4" ht="12.75">
      <c r="A353" s="145" t="s">
        <v>316</v>
      </c>
      <c r="B353" s="134">
        <v>578</v>
      </c>
      <c r="C353" s="143">
        <v>0</v>
      </c>
      <c r="D353" s="134">
        <v>578</v>
      </c>
    </row>
    <row r="354" spans="1:4" ht="12.75">
      <c r="A354" s="145" t="s">
        <v>317</v>
      </c>
      <c r="B354" s="134">
        <v>394</v>
      </c>
      <c r="C354" s="143">
        <v>0</v>
      </c>
      <c r="D354" s="134">
        <v>394</v>
      </c>
    </row>
    <row r="355" spans="1:4" ht="12.75">
      <c r="A355" s="145" t="s">
        <v>318</v>
      </c>
      <c r="B355" s="134">
        <v>2090</v>
      </c>
      <c r="C355" s="143">
        <v>0</v>
      </c>
      <c r="D355" s="134">
        <v>2090</v>
      </c>
    </row>
    <row r="356" spans="1:4" ht="12.75">
      <c r="A356" s="145" t="s">
        <v>319</v>
      </c>
      <c r="B356" s="134">
        <v>1181</v>
      </c>
      <c r="C356" s="143">
        <v>0</v>
      </c>
      <c r="D356" s="134">
        <v>1181</v>
      </c>
    </row>
    <row r="357" spans="1:4" ht="12.75">
      <c r="A357" s="145" t="s">
        <v>320</v>
      </c>
      <c r="B357" s="134">
        <v>270</v>
      </c>
      <c r="C357" s="143">
        <v>0</v>
      </c>
      <c r="D357" s="134">
        <v>270</v>
      </c>
    </row>
    <row r="358" spans="1:4" ht="27">
      <c r="A358" s="130" t="s">
        <v>1066</v>
      </c>
      <c r="B358" s="131">
        <v>49442</v>
      </c>
      <c r="C358" s="142">
        <v>27562</v>
      </c>
      <c r="D358" s="132">
        <v>21880</v>
      </c>
    </row>
    <row r="359" spans="1:4" ht="12.75">
      <c r="A359" s="133" t="s">
        <v>321</v>
      </c>
      <c r="B359" s="134">
        <v>10822</v>
      </c>
      <c r="C359" s="143">
        <v>7643</v>
      </c>
      <c r="D359" s="135">
        <v>3179</v>
      </c>
    </row>
    <row r="360" spans="1:4" ht="12.75">
      <c r="A360" s="146" t="s">
        <v>322</v>
      </c>
      <c r="B360" s="134">
        <v>7643</v>
      </c>
      <c r="C360" s="143">
        <v>7643</v>
      </c>
      <c r="D360" s="135">
        <v>0</v>
      </c>
    </row>
    <row r="361" spans="1:4" ht="12.75">
      <c r="A361" s="133" t="s">
        <v>323</v>
      </c>
      <c r="B361" s="134">
        <v>7979</v>
      </c>
      <c r="C361" s="143">
        <v>5260</v>
      </c>
      <c r="D361" s="135">
        <v>2719</v>
      </c>
    </row>
    <row r="362" spans="1:4" ht="12.75">
      <c r="A362" s="146" t="s">
        <v>324</v>
      </c>
      <c r="B362" s="134">
        <v>5260</v>
      </c>
      <c r="C362" s="143">
        <v>5260</v>
      </c>
      <c r="D362" s="135">
        <v>0</v>
      </c>
    </row>
    <row r="363" spans="1:4" ht="12.75">
      <c r="A363" s="133" t="s">
        <v>325</v>
      </c>
      <c r="B363" s="140">
        <v>4909</v>
      </c>
      <c r="C363" s="144">
        <v>4909</v>
      </c>
      <c r="D363" s="141">
        <v>0</v>
      </c>
    </row>
    <row r="364" spans="1:4" ht="12.75">
      <c r="A364" s="146" t="s">
        <v>326</v>
      </c>
      <c r="B364" s="134">
        <v>4909</v>
      </c>
      <c r="C364" s="143">
        <v>4909</v>
      </c>
      <c r="D364" s="135">
        <v>0</v>
      </c>
    </row>
    <row r="365" spans="1:4" ht="12.75">
      <c r="A365" s="133" t="s">
        <v>327</v>
      </c>
      <c r="B365" s="134">
        <v>6053</v>
      </c>
      <c r="C365" s="143">
        <v>4614</v>
      </c>
      <c r="D365" s="135">
        <v>1439</v>
      </c>
    </row>
    <row r="366" spans="1:4" ht="12.75">
      <c r="A366" s="146" t="s">
        <v>328</v>
      </c>
      <c r="B366" s="134">
        <v>4614</v>
      </c>
      <c r="C366" s="143">
        <v>4614</v>
      </c>
      <c r="D366" s="135">
        <v>0</v>
      </c>
    </row>
    <row r="367" spans="1:4" ht="12.75">
      <c r="A367" s="133" t="s">
        <v>329</v>
      </c>
      <c r="B367" s="134">
        <v>5398</v>
      </c>
      <c r="C367" s="143">
        <v>5136</v>
      </c>
      <c r="D367" s="135">
        <v>262</v>
      </c>
    </row>
    <row r="368" spans="1:4" ht="12.75">
      <c r="A368" s="146" t="s">
        <v>330</v>
      </c>
      <c r="B368" s="134">
        <v>5136</v>
      </c>
      <c r="C368" s="143">
        <v>5136</v>
      </c>
      <c r="D368" s="135">
        <v>0</v>
      </c>
    </row>
    <row r="369" spans="1:4" ht="12.75">
      <c r="A369" s="145" t="s">
        <v>331</v>
      </c>
      <c r="B369" s="134">
        <v>3125</v>
      </c>
      <c r="C369" s="143">
        <v>0</v>
      </c>
      <c r="D369" s="134">
        <v>3125</v>
      </c>
    </row>
    <row r="370" spans="1:4" ht="12.75">
      <c r="A370" s="145" t="s">
        <v>332</v>
      </c>
      <c r="B370" s="134">
        <v>3011</v>
      </c>
      <c r="C370" s="143">
        <v>0</v>
      </c>
      <c r="D370" s="134">
        <v>3011</v>
      </c>
    </row>
    <row r="371" spans="1:4" ht="12.75">
      <c r="A371" s="145" t="s">
        <v>333</v>
      </c>
      <c r="B371" s="134">
        <v>2317</v>
      </c>
      <c r="C371" s="143">
        <v>0</v>
      </c>
      <c r="D371" s="134">
        <v>2317</v>
      </c>
    </row>
    <row r="372" spans="1:4" ht="12.75">
      <c r="A372" s="145" t="s">
        <v>334</v>
      </c>
      <c r="B372" s="134">
        <v>1567</v>
      </c>
      <c r="C372" s="143">
        <v>0</v>
      </c>
      <c r="D372" s="134">
        <v>1567</v>
      </c>
    </row>
    <row r="373" spans="1:4" ht="12.75">
      <c r="A373" s="145" t="s">
        <v>335</v>
      </c>
      <c r="B373" s="134">
        <v>1420</v>
      </c>
      <c r="C373" s="143">
        <v>0</v>
      </c>
      <c r="D373" s="134">
        <v>1420</v>
      </c>
    </row>
    <row r="374" spans="1:4" ht="12.75">
      <c r="A374" s="145" t="s">
        <v>336</v>
      </c>
      <c r="B374" s="134">
        <v>1758</v>
      </c>
      <c r="C374" s="143">
        <v>0</v>
      </c>
      <c r="D374" s="134">
        <v>1758</v>
      </c>
    </row>
    <row r="375" spans="1:4" ht="12.75">
      <c r="A375" s="145" t="s">
        <v>337</v>
      </c>
      <c r="B375" s="134">
        <v>1083</v>
      </c>
      <c r="C375" s="143">
        <v>0</v>
      </c>
      <c r="D375" s="134">
        <v>1083</v>
      </c>
    </row>
    <row r="376" spans="1:4" ht="27">
      <c r="A376" s="130" t="s">
        <v>1067</v>
      </c>
      <c r="B376" s="131">
        <v>14422</v>
      </c>
      <c r="C376" s="142">
        <v>6319</v>
      </c>
      <c r="D376" s="132">
        <v>8103</v>
      </c>
    </row>
    <row r="377" spans="1:4" ht="12.75">
      <c r="A377" s="133" t="s">
        <v>338</v>
      </c>
      <c r="B377" s="134">
        <v>6319</v>
      </c>
      <c r="C377" s="143">
        <v>6319</v>
      </c>
      <c r="D377" s="135">
        <v>0</v>
      </c>
    </row>
    <row r="378" spans="1:4" ht="12.75">
      <c r="A378" s="146" t="s">
        <v>339</v>
      </c>
      <c r="B378" s="134">
        <v>6319</v>
      </c>
      <c r="C378" s="143">
        <v>6319</v>
      </c>
      <c r="D378" s="135">
        <v>0</v>
      </c>
    </row>
    <row r="379" spans="1:4" ht="12.75">
      <c r="A379" s="145" t="s">
        <v>340</v>
      </c>
      <c r="B379" s="134">
        <v>675</v>
      </c>
      <c r="C379" s="143">
        <v>0</v>
      </c>
      <c r="D379" s="134">
        <v>675</v>
      </c>
    </row>
    <row r="380" spans="1:4" ht="12.75">
      <c r="A380" s="145" t="s">
        <v>341</v>
      </c>
      <c r="B380" s="134">
        <v>668</v>
      </c>
      <c r="C380" s="143">
        <v>0</v>
      </c>
      <c r="D380" s="134">
        <v>668</v>
      </c>
    </row>
    <row r="381" spans="1:4" ht="12.75">
      <c r="A381" s="145" t="s">
        <v>342</v>
      </c>
      <c r="B381" s="134">
        <v>477</v>
      </c>
      <c r="C381" s="143">
        <v>0</v>
      </c>
      <c r="D381" s="134">
        <v>477</v>
      </c>
    </row>
    <row r="382" spans="1:4" ht="12.75">
      <c r="A382" s="145" t="s">
        <v>343</v>
      </c>
      <c r="B382" s="134">
        <v>2166</v>
      </c>
      <c r="C382" s="143">
        <v>0</v>
      </c>
      <c r="D382" s="134">
        <v>2166</v>
      </c>
    </row>
    <row r="383" spans="1:4" ht="12.75">
      <c r="A383" s="145" t="s">
        <v>344</v>
      </c>
      <c r="B383" s="134">
        <v>1267</v>
      </c>
      <c r="C383" s="143">
        <v>0</v>
      </c>
      <c r="D383" s="134">
        <v>1267</v>
      </c>
    </row>
    <row r="384" spans="1:4" ht="12.75">
      <c r="A384" s="145" t="s">
        <v>345</v>
      </c>
      <c r="B384" s="134">
        <v>1583</v>
      </c>
      <c r="C384" s="143">
        <v>0</v>
      </c>
      <c r="D384" s="134">
        <v>1583</v>
      </c>
    </row>
    <row r="385" spans="1:4" ht="12.75">
      <c r="A385" s="145" t="s">
        <v>346</v>
      </c>
      <c r="B385" s="134">
        <v>1267</v>
      </c>
      <c r="C385" s="143">
        <v>0</v>
      </c>
      <c r="D385" s="134">
        <v>1267</v>
      </c>
    </row>
    <row r="386" spans="1:4" ht="13.5">
      <c r="A386" s="130" t="s">
        <v>1068</v>
      </c>
      <c r="B386" s="131">
        <v>47915</v>
      </c>
      <c r="C386" s="142">
        <v>43046</v>
      </c>
      <c r="D386" s="132">
        <v>4869</v>
      </c>
    </row>
    <row r="387" spans="1:4" ht="12.75">
      <c r="A387" s="133" t="s">
        <v>347</v>
      </c>
      <c r="B387" s="134">
        <v>40834</v>
      </c>
      <c r="C387" s="143">
        <v>40783</v>
      </c>
      <c r="D387" s="135">
        <v>51</v>
      </c>
    </row>
    <row r="388" spans="1:4" ht="12.75">
      <c r="A388" s="146" t="s">
        <v>348</v>
      </c>
      <c r="B388" s="134">
        <v>40783</v>
      </c>
      <c r="C388" s="143">
        <v>40783</v>
      </c>
      <c r="D388" s="135">
        <v>0</v>
      </c>
    </row>
    <row r="389" spans="1:4" ht="12.75">
      <c r="A389" s="133" t="s">
        <v>349</v>
      </c>
      <c r="B389" s="134">
        <v>789</v>
      </c>
      <c r="C389" s="143">
        <v>789</v>
      </c>
      <c r="D389" s="135">
        <v>0</v>
      </c>
    </row>
    <row r="390" spans="1:4" ht="12.75">
      <c r="A390" s="146" t="s">
        <v>350</v>
      </c>
      <c r="B390" s="134">
        <v>789</v>
      </c>
      <c r="C390" s="143">
        <v>789</v>
      </c>
      <c r="D390" s="135">
        <v>0</v>
      </c>
    </row>
    <row r="391" spans="1:4" ht="12.75">
      <c r="A391" s="133" t="s">
        <v>351</v>
      </c>
      <c r="B391" s="134">
        <v>1474</v>
      </c>
      <c r="C391" s="143">
        <v>1474</v>
      </c>
      <c r="D391" s="135">
        <v>0</v>
      </c>
    </row>
    <row r="392" spans="1:4" ht="12.75">
      <c r="A392" s="146" t="s">
        <v>352</v>
      </c>
      <c r="B392" s="134">
        <v>1474</v>
      </c>
      <c r="C392" s="143">
        <v>1474</v>
      </c>
      <c r="D392" s="135">
        <v>0</v>
      </c>
    </row>
    <row r="393" spans="1:4" ht="12.75">
      <c r="A393" s="145" t="s">
        <v>353</v>
      </c>
      <c r="B393" s="134">
        <v>1226</v>
      </c>
      <c r="C393" s="143">
        <v>0</v>
      </c>
      <c r="D393" s="134">
        <v>1226</v>
      </c>
    </row>
    <row r="394" spans="1:4" ht="12.75">
      <c r="A394" s="145" t="s">
        <v>354</v>
      </c>
      <c r="B394" s="134">
        <v>1701</v>
      </c>
      <c r="C394" s="143">
        <v>0</v>
      </c>
      <c r="D394" s="134">
        <v>1701</v>
      </c>
    </row>
    <row r="395" spans="1:4" ht="12.75">
      <c r="A395" s="145" t="s">
        <v>355</v>
      </c>
      <c r="B395" s="134">
        <v>1014</v>
      </c>
      <c r="C395" s="143">
        <v>0</v>
      </c>
      <c r="D395" s="134">
        <v>1014</v>
      </c>
    </row>
    <row r="396" spans="1:4" ht="12.75">
      <c r="A396" s="145" t="s">
        <v>356</v>
      </c>
      <c r="B396" s="134">
        <v>729</v>
      </c>
      <c r="C396" s="143">
        <v>0</v>
      </c>
      <c r="D396" s="134">
        <v>729</v>
      </c>
    </row>
    <row r="397" spans="1:4" ht="25.5">
      <c r="A397" s="145" t="s">
        <v>357</v>
      </c>
      <c r="B397" s="148">
        <v>148</v>
      </c>
      <c r="C397" s="143">
        <v>0</v>
      </c>
      <c r="D397" s="153">
        <v>148</v>
      </c>
    </row>
    <row r="398" spans="1:4" ht="13.5">
      <c r="A398" s="130" t="s">
        <v>1069</v>
      </c>
      <c r="B398" s="131">
        <v>13174</v>
      </c>
      <c r="C398" s="142">
        <v>0</v>
      </c>
      <c r="D398" s="132">
        <v>13174</v>
      </c>
    </row>
    <row r="399" spans="1:4" ht="12.75">
      <c r="A399" s="145" t="s">
        <v>360</v>
      </c>
      <c r="B399" s="134">
        <v>480</v>
      </c>
      <c r="C399" s="143">
        <v>0</v>
      </c>
      <c r="D399" s="134">
        <v>480</v>
      </c>
    </row>
    <row r="400" spans="1:4" ht="12.75">
      <c r="A400" s="145" t="s">
        <v>361</v>
      </c>
      <c r="B400" s="134">
        <v>194</v>
      </c>
      <c r="C400" s="143">
        <v>0</v>
      </c>
      <c r="D400" s="134">
        <v>194</v>
      </c>
    </row>
    <row r="401" spans="1:4" ht="12.75">
      <c r="A401" s="145" t="s">
        <v>362</v>
      </c>
      <c r="B401" s="134">
        <v>429</v>
      </c>
      <c r="C401" s="143">
        <v>0</v>
      </c>
      <c r="D401" s="134">
        <v>429</v>
      </c>
    </row>
    <row r="402" spans="1:4" ht="12.75">
      <c r="A402" s="145" t="s">
        <v>363</v>
      </c>
      <c r="B402" s="134">
        <v>547</v>
      </c>
      <c r="C402" s="143">
        <v>0</v>
      </c>
      <c r="D402" s="134">
        <v>547</v>
      </c>
    </row>
    <row r="403" spans="1:4" ht="12.75">
      <c r="A403" s="145" t="s">
        <v>364</v>
      </c>
      <c r="B403" s="134">
        <v>837</v>
      </c>
      <c r="C403" s="143">
        <v>0</v>
      </c>
      <c r="D403" s="134">
        <v>837</v>
      </c>
    </row>
    <row r="404" spans="1:4" ht="12.75">
      <c r="A404" s="145" t="s">
        <v>365</v>
      </c>
      <c r="B404" s="134">
        <v>1286</v>
      </c>
      <c r="C404" s="143">
        <v>0</v>
      </c>
      <c r="D404" s="134">
        <v>1286</v>
      </c>
    </row>
    <row r="405" spans="1:4" ht="12.75">
      <c r="A405" s="145" t="s">
        <v>366</v>
      </c>
      <c r="B405" s="134">
        <v>1200</v>
      </c>
      <c r="C405" s="143">
        <v>0</v>
      </c>
      <c r="D405" s="134">
        <v>1200</v>
      </c>
    </row>
    <row r="406" spans="1:4" ht="12.75">
      <c r="A406" s="145" t="s">
        <v>367</v>
      </c>
      <c r="B406" s="134">
        <v>232</v>
      </c>
      <c r="C406" s="143">
        <v>0</v>
      </c>
      <c r="D406" s="134">
        <v>232</v>
      </c>
    </row>
    <row r="407" spans="1:4" ht="12.75">
      <c r="A407" s="145" t="s">
        <v>368</v>
      </c>
      <c r="B407" s="134">
        <v>729</v>
      </c>
      <c r="C407" s="143">
        <v>0</v>
      </c>
      <c r="D407" s="134">
        <v>729</v>
      </c>
    </row>
    <row r="408" spans="1:4" ht="12.75">
      <c r="A408" s="145" t="s">
        <v>369</v>
      </c>
      <c r="B408" s="134">
        <v>924</v>
      </c>
      <c r="C408" s="143">
        <v>0</v>
      </c>
      <c r="D408" s="134">
        <v>924</v>
      </c>
    </row>
    <row r="409" spans="1:4" s="164" customFormat="1" ht="12.75">
      <c r="A409" s="169" t="s">
        <v>1113</v>
      </c>
      <c r="B409" s="162">
        <v>5025</v>
      </c>
      <c r="C409" s="163">
        <v>0</v>
      </c>
      <c r="D409" s="162">
        <v>5025</v>
      </c>
    </row>
    <row r="410" spans="1:4" ht="12.75">
      <c r="A410" s="145" t="s">
        <v>370</v>
      </c>
      <c r="B410" s="134">
        <v>906</v>
      </c>
      <c r="C410" s="143">
        <v>0</v>
      </c>
      <c r="D410" s="134">
        <v>906</v>
      </c>
    </row>
    <row r="411" spans="1:4" ht="12.75">
      <c r="A411" s="145" t="s">
        <v>371</v>
      </c>
      <c r="B411" s="134">
        <v>89</v>
      </c>
      <c r="C411" s="143">
        <v>0</v>
      </c>
      <c r="D411" s="134">
        <v>89</v>
      </c>
    </row>
    <row r="412" spans="1:4" ht="12.75">
      <c r="A412" s="145" t="s">
        <v>372</v>
      </c>
      <c r="B412" s="134">
        <v>296</v>
      </c>
      <c r="C412" s="143">
        <v>0</v>
      </c>
      <c r="D412" s="134">
        <v>296</v>
      </c>
    </row>
    <row r="413" spans="1:4" ht="27">
      <c r="A413" s="130" t="s">
        <v>1070</v>
      </c>
      <c r="B413" s="131">
        <v>27925</v>
      </c>
      <c r="C413" s="142">
        <v>7313</v>
      </c>
      <c r="D413" s="132">
        <v>20612</v>
      </c>
    </row>
    <row r="414" spans="1:4" ht="12.75">
      <c r="A414" s="133" t="s">
        <v>373</v>
      </c>
      <c r="B414" s="134">
        <v>7395</v>
      </c>
      <c r="C414" s="143">
        <v>7313</v>
      </c>
      <c r="D414" s="135">
        <v>82</v>
      </c>
    </row>
    <row r="415" spans="1:4" ht="12.75">
      <c r="A415" s="146" t="s">
        <v>374</v>
      </c>
      <c r="B415" s="134">
        <v>7313</v>
      </c>
      <c r="C415" s="143">
        <v>7313</v>
      </c>
      <c r="D415" s="135">
        <v>0</v>
      </c>
    </row>
    <row r="416" spans="1:4" ht="12.75">
      <c r="A416" s="145" t="s">
        <v>375</v>
      </c>
      <c r="B416" s="134">
        <v>1729</v>
      </c>
      <c r="C416" s="143">
        <v>0</v>
      </c>
      <c r="D416" s="134">
        <v>1729</v>
      </c>
    </row>
    <row r="417" spans="1:4" ht="12.75">
      <c r="A417" s="145" t="s">
        <v>376</v>
      </c>
      <c r="B417" s="134">
        <v>1455</v>
      </c>
      <c r="C417" s="143">
        <v>0</v>
      </c>
      <c r="D417" s="134">
        <v>1455</v>
      </c>
    </row>
    <row r="418" spans="1:4" ht="12.75">
      <c r="A418" s="145" t="s">
        <v>377</v>
      </c>
      <c r="B418" s="134">
        <v>1190</v>
      </c>
      <c r="C418" s="143">
        <v>0</v>
      </c>
      <c r="D418" s="134">
        <v>1190</v>
      </c>
    </row>
    <row r="419" spans="1:4" ht="12.75">
      <c r="A419" s="145" t="s">
        <v>378</v>
      </c>
      <c r="B419" s="134">
        <v>2159</v>
      </c>
      <c r="C419" s="143">
        <v>0</v>
      </c>
      <c r="D419" s="134">
        <v>2159</v>
      </c>
    </row>
    <row r="420" spans="1:4" ht="12.75">
      <c r="A420" s="133" t="s">
        <v>379</v>
      </c>
      <c r="B420" s="140">
        <v>1245</v>
      </c>
      <c r="C420" s="143">
        <v>0</v>
      </c>
      <c r="D420" s="140">
        <v>1245</v>
      </c>
    </row>
    <row r="421" spans="1:4" ht="12.75">
      <c r="A421" s="145" t="s">
        <v>380</v>
      </c>
      <c r="B421" s="134">
        <v>479</v>
      </c>
      <c r="C421" s="143">
        <v>0</v>
      </c>
      <c r="D421" s="134">
        <v>479</v>
      </c>
    </row>
    <row r="422" spans="1:4" ht="12.75">
      <c r="A422" s="145" t="s">
        <v>381</v>
      </c>
      <c r="B422" s="134">
        <v>1122</v>
      </c>
      <c r="C422" s="143">
        <v>0</v>
      </c>
      <c r="D422" s="134">
        <v>1122</v>
      </c>
    </row>
    <row r="423" spans="1:4" ht="12.75">
      <c r="A423" s="145" t="s">
        <v>382</v>
      </c>
      <c r="B423" s="134">
        <v>1427</v>
      </c>
      <c r="C423" s="143">
        <v>0</v>
      </c>
      <c r="D423" s="134">
        <v>1427</v>
      </c>
    </row>
    <row r="424" spans="1:4" ht="12.75">
      <c r="A424" s="145" t="s">
        <v>383</v>
      </c>
      <c r="B424" s="134">
        <v>645</v>
      </c>
      <c r="C424" s="143">
        <v>0</v>
      </c>
      <c r="D424" s="134">
        <v>645</v>
      </c>
    </row>
    <row r="425" spans="1:4" ht="12.75">
      <c r="A425" s="145" t="s">
        <v>384</v>
      </c>
      <c r="B425" s="134">
        <v>808</v>
      </c>
      <c r="C425" s="143">
        <v>0</v>
      </c>
      <c r="D425" s="134">
        <v>808</v>
      </c>
    </row>
    <row r="426" spans="1:4" ht="12.75">
      <c r="A426" s="145" t="s">
        <v>385</v>
      </c>
      <c r="B426" s="134">
        <v>1960</v>
      </c>
      <c r="C426" s="143">
        <v>0</v>
      </c>
      <c r="D426" s="134">
        <v>1960</v>
      </c>
    </row>
    <row r="427" spans="1:4" ht="12.75">
      <c r="A427" s="145" t="s">
        <v>386</v>
      </c>
      <c r="B427" s="134">
        <v>898</v>
      </c>
      <c r="C427" s="143">
        <v>0</v>
      </c>
      <c r="D427" s="134">
        <v>898</v>
      </c>
    </row>
    <row r="428" spans="1:4" ht="12.75">
      <c r="A428" s="145" t="s">
        <v>387</v>
      </c>
      <c r="B428" s="134">
        <v>1618</v>
      </c>
      <c r="C428" s="143">
        <v>0</v>
      </c>
      <c r="D428" s="134">
        <v>1618</v>
      </c>
    </row>
    <row r="429" spans="1:4" ht="12.75">
      <c r="A429" s="145" t="s">
        <v>388</v>
      </c>
      <c r="B429" s="134">
        <v>789</v>
      </c>
      <c r="C429" s="143">
        <v>0</v>
      </c>
      <c r="D429" s="134">
        <v>789</v>
      </c>
    </row>
    <row r="430" spans="1:4" ht="12.75">
      <c r="A430" s="145" t="s">
        <v>389</v>
      </c>
      <c r="B430" s="134">
        <v>349</v>
      </c>
      <c r="C430" s="143">
        <v>0</v>
      </c>
      <c r="D430" s="134">
        <v>349</v>
      </c>
    </row>
    <row r="431" spans="1:4" ht="12.75">
      <c r="A431" s="145" t="s">
        <v>390</v>
      </c>
      <c r="B431" s="134">
        <v>831</v>
      </c>
      <c r="C431" s="143">
        <v>0</v>
      </c>
      <c r="D431" s="134">
        <v>831</v>
      </c>
    </row>
    <row r="432" spans="1:4" ht="12.75">
      <c r="A432" s="145" t="s">
        <v>391</v>
      </c>
      <c r="B432" s="134">
        <v>1826</v>
      </c>
      <c r="C432" s="143">
        <v>0</v>
      </c>
      <c r="D432" s="134">
        <v>1826</v>
      </c>
    </row>
    <row r="433" spans="1:4" ht="27">
      <c r="A433" s="130" t="s">
        <v>1071</v>
      </c>
      <c r="B433" s="131">
        <v>31841</v>
      </c>
      <c r="C433" s="142">
        <v>23373</v>
      </c>
      <c r="D433" s="132">
        <v>8468</v>
      </c>
    </row>
    <row r="434" spans="1:4" ht="12.75">
      <c r="A434" s="133" t="s">
        <v>392</v>
      </c>
      <c r="B434" s="134">
        <v>14193</v>
      </c>
      <c r="C434" s="143">
        <v>14192</v>
      </c>
      <c r="D434" s="135">
        <v>1</v>
      </c>
    </row>
    <row r="435" spans="1:4" ht="12.75">
      <c r="A435" s="146" t="s">
        <v>393</v>
      </c>
      <c r="B435" s="134">
        <v>14192</v>
      </c>
      <c r="C435" s="143">
        <v>14192</v>
      </c>
      <c r="D435" s="135">
        <v>0</v>
      </c>
    </row>
    <row r="436" spans="1:4" ht="12.75">
      <c r="A436" s="133" t="s">
        <v>394</v>
      </c>
      <c r="B436" s="134">
        <v>5341</v>
      </c>
      <c r="C436" s="143">
        <v>4697</v>
      </c>
      <c r="D436" s="135">
        <v>644</v>
      </c>
    </row>
    <row r="437" spans="1:4" ht="12.75">
      <c r="A437" s="146" t="s">
        <v>395</v>
      </c>
      <c r="B437" s="134">
        <v>4697</v>
      </c>
      <c r="C437" s="143">
        <v>4697</v>
      </c>
      <c r="D437" s="135">
        <v>0</v>
      </c>
    </row>
    <row r="438" spans="1:4" ht="12.75">
      <c r="A438" s="133" t="s">
        <v>396</v>
      </c>
      <c r="B438" s="134">
        <v>4769</v>
      </c>
      <c r="C438" s="143">
        <v>4484</v>
      </c>
      <c r="D438" s="135">
        <v>285</v>
      </c>
    </row>
    <row r="439" spans="1:4" ht="12.75">
      <c r="A439" s="146" t="s">
        <v>397</v>
      </c>
      <c r="B439" s="134">
        <v>4484</v>
      </c>
      <c r="C439" s="143">
        <v>4484</v>
      </c>
      <c r="D439" s="135">
        <v>0</v>
      </c>
    </row>
    <row r="440" spans="1:4" ht="12.75">
      <c r="A440" s="145" t="s">
        <v>398</v>
      </c>
      <c r="B440" s="134">
        <v>481</v>
      </c>
      <c r="C440" s="143">
        <v>0</v>
      </c>
      <c r="D440" s="134">
        <v>481</v>
      </c>
    </row>
    <row r="441" spans="1:4" ht="12.75">
      <c r="A441" s="145" t="s">
        <v>399</v>
      </c>
      <c r="B441" s="134">
        <v>395</v>
      </c>
      <c r="C441" s="143">
        <v>0</v>
      </c>
      <c r="D441" s="134">
        <v>395</v>
      </c>
    </row>
    <row r="442" spans="1:4" ht="12.75">
      <c r="A442" s="145" t="s">
        <v>400</v>
      </c>
      <c r="B442" s="134">
        <v>1699</v>
      </c>
      <c r="C442" s="143">
        <v>0</v>
      </c>
      <c r="D442" s="134">
        <v>1699</v>
      </c>
    </row>
    <row r="443" spans="1:4" ht="12.75">
      <c r="A443" s="145" t="s">
        <v>237</v>
      </c>
      <c r="B443" s="134">
        <v>1113</v>
      </c>
      <c r="C443" s="143">
        <v>0</v>
      </c>
      <c r="D443" s="134">
        <v>1113</v>
      </c>
    </row>
    <row r="444" spans="1:4" ht="12.75">
      <c r="A444" s="145" t="s">
        <v>401</v>
      </c>
      <c r="B444" s="134">
        <v>246</v>
      </c>
      <c r="C444" s="143">
        <v>0</v>
      </c>
      <c r="D444" s="134">
        <v>246</v>
      </c>
    </row>
    <row r="445" spans="1:4" ht="12.75">
      <c r="A445" s="145" t="s">
        <v>402</v>
      </c>
      <c r="B445" s="134">
        <v>1902</v>
      </c>
      <c r="C445" s="143">
        <v>0</v>
      </c>
      <c r="D445" s="134">
        <v>1902</v>
      </c>
    </row>
    <row r="446" spans="1:4" ht="12.75">
      <c r="A446" s="145" t="s">
        <v>403</v>
      </c>
      <c r="B446" s="134">
        <v>1471</v>
      </c>
      <c r="C446" s="143">
        <v>0</v>
      </c>
      <c r="D446" s="134">
        <v>1471</v>
      </c>
    </row>
    <row r="447" spans="1:4" ht="12.75">
      <c r="A447" s="145" t="s">
        <v>404</v>
      </c>
      <c r="B447" s="134">
        <v>231</v>
      </c>
      <c r="C447" s="143">
        <v>0</v>
      </c>
      <c r="D447" s="134">
        <v>231</v>
      </c>
    </row>
    <row r="448" spans="1:4" ht="27">
      <c r="A448" s="130" t="s">
        <v>1072</v>
      </c>
      <c r="B448" s="131">
        <v>68416</v>
      </c>
      <c r="C448" s="142">
        <v>48423</v>
      </c>
      <c r="D448" s="132">
        <v>19993</v>
      </c>
    </row>
    <row r="449" spans="1:4" ht="12.75">
      <c r="A449" s="133" t="s">
        <v>405</v>
      </c>
      <c r="B449" s="134">
        <v>48423</v>
      </c>
      <c r="C449" s="143">
        <v>48423</v>
      </c>
      <c r="D449" s="135">
        <v>0</v>
      </c>
    </row>
    <row r="450" spans="1:4" ht="12.75">
      <c r="A450" s="146" t="s">
        <v>406</v>
      </c>
      <c r="B450" s="134">
        <v>48423</v>
      </c>
      <c r="C450" s="143">
        <v>48423</v>
      </c>
      <c r="D450" s="135">
        <v>0</v>
      </c>
    </row>
    <row r="451" spans="1:4" s="164" customFormat="1" ht="12.75">
      <c r="A451" s="169" t="s">
        <v>409</v>
      </c>
      <c r="B451" s="162">
        <v>9044</v>
      </c>
      <c r="C451" s="163">
        <v>0</v>
      </c>
      <c r="D451" s="162">
        <v>9044</v>
      </c>
    </row>
    <row r="452" spans="1:4" s="164" customFormat="1" ht="12.75">
      <c r="A452" s="169" t="s">
        <v>1116</v>
      </c>
      <c r="B452" s="162">
        <v>5767</v>
      </c>
      <c r="C452" s="163">
        <v>0</v>
      </c>
      <c r="D452" s="162">
        <v>5767</v>
      </c>
    </row>
    <row r="453" spans="1:4" ht="12.75">
      <c r="A453" s="145" t="s">
        <v>410</v>
      </c>
      <c r="B453" s="134">
        <v>2655</v>
      </c>
      <c r="C453" s="143">
        <v>0</v>
      </c>
      <c r="D453" s="134">
        <v>2655</v>
      </c>
    </row>
    <row r="454" spans="1:4" ht="12.75">
      <c r="A454" s="145" t="s">
        <v>411</v>
      </c>
      <c r="B454" s="134">
        <v>848</v>
      </c>
      <c r="C454" s="143">
        <v>0</v>
      </c>
      <c r="D454" s="134">
        <v>848</v>
      </c>
    </row>
    <row r="455" spans="1:4" ht="12.75">
      <c r="A455" s="145" t="s">
        <v>412</v>
      </c>
      <c r="B455" s="134">
        <v>1679</v>
      </c>
      <c r="C455" s="143">
        <v>0</v>
      </c>
      <c r="D455" s="134">
        <v>1679</v>
      </c>
    </row>
    <row r="456" spans="1:4" ht="25.5">
      <c r="A456" s="154" t="s">
        <v>413</v>
      </c>
      <c r="B456" s="127">
        <v>123593</v>
      </c>
      <c r="C456" s="128">
        <v>0</v>
      </c>
      <c r="D456" s="127">
        <v>123593</v>
      </c>
    </row>
    <row r="457" spans="1:4" ht="13.5">
      <c r="A457" s="130" t="s">
        <v>414</v>
      </c>
      <c r="B457" s="131">
        <v>20420</v>
      </c>
      <c r="C457" s="128">
        <v>0</v>
      </c>
      <c r="D457" s="131">
        <v>20420</v>
      </c>
    </row>
    <row r="458" spans="1:4" ht="12.75">
      <c r="A458" s="145" t="s">
        <v>415</v>
      </c>
      <c r="B458" s="134">
        <v>1437</v>
      </c>
      <c r="C458" s="143">
        <v>0</v>
      </c>
      <c r="D458" s="134">
        <v>1437</v>
      </c>
    </row>
    <row r="459" spans="1:4" ht="12.75">
      <c r="A459" s="145" t="s">
        <v>416</v>
      </c>
      <c r="B459" s="134">
        <v>642</v>
      </c>
      <c r="C459" s="143">
        <v>0</v>
      </c>
      <c r="D459" s="134">
        <v>642</v>
      </c>
    </row>
    <row r="460" spans="1:4" ht="12.75">
      <c r="A460" s="145" t="s">
        <v>417</v>
      </c>
      <c r="B460" s="134">
        <v>806</v>
      </c>
      <c r="C460" s="143">
        <v>0</v>
      </c>
      <c r="D460" s="134">
        <v>806</v>
      </c>
    </row>
    <row r="461" spans="1:4" ht="12.75">
      <c r="A461" s="145" t="s">
        <v>418</v>
      </c>
      <c r="B461" s="134">
        <v>780</v>
      </c>
      <c r="C461" s="143">
        <v>0</v>
      </c>
      <c r="D461" s="134">
        <v>780</v>
      </c>
    </row>
    <row r="462" spans="1:4" ht="12.75">
      <c r="A462" s="145" t="s">
        <v>419</v>
      </c>
      <c r="B462" s="134">
        <v>868</v>
      </c>
      <c r="C462" s="143">
        <v>0</v>
      </c>
      <c r="D462" s="134">
        <v>868</v>
      </c>
    </row>
    <row r="463" spans="1:4" ht="12.75">
      <c r="A463" s="145" t="s">
        <v>420</v>
      </c>
      <c r="B463" s="134">
        <v>1802</v>
      </c>
      <c r="C463" s="143">
        <v>0</v>
      </c>
      <c r="D463" s="134">
        <v>1802</v>
      </c>
    </row>
    <row r="464" spans="1:4" ht="12.75">
      <c r="A464" s="145" t="s">
        <v>421</v>
      </c>
      <c r="B464" s="134">
        <v>891</v>
      </c>
      <c r="C464" s="143">
        <v>0</v>
      </c>
      <c r="D464" s="134">
        <v>891</v>
      </c>
    </row>
    <row r="465" spans="1:4" ht="12.75">
      <c r="A465" s="145" t="s">
        <v>422</v>
      </c>
      <c r="B465" s="134">
        <v>495</v>
      </c>
      <c r="C465" s="143">
        <v>0</v>
      </c>
      <c r="D465" s="134">
        <v>495</v>
      </c>
    </row>
    <row r="466" spans="1:4" ht="12.75">
      <c r="A466" s="145" t="s">
        <v>423</v>
      </c>
      <c r="B466" s="134">
        <v>799</v>
      </c>
      <c r="C466" s="143">
        <v>0</v>
      </c>
      <c r="D466" s="134">
        <v>799</v>
      </c>
    </row>
    <row r="467" spans="1:4" ht="12.75">
      <c r="A467" s="145" t="s">
        <v>424</v>
      </c>
      <c r="B467" s="134">
        <v>1222</v>
      </c>
      <c r="C467" s="143">
        <v>0</v>
      </c>
      <c r="D467" s="134">
        <v>1222</v>
      </c>
    </row>
    <row r="468" spans="1:4" ht="12.75">
      <c r="A468" s="145" t="s">
        <v>425</v>
      </c>
      <c r="B468" s="134">
        <v>1149</v>
      </c>
      <c r="C468" s="143">
        <v>0</v>
      </c>
      <c r="D468" s="134">
        <v>1149</v>
      </c>
    </row>
    <row r="469" spans="1:4" ht="12.75">
      <c r="A469" s="145" t="s">
        <v>426</v>
      </c>
      <c r="B469" s="134">
        <v>5425</v>
      </c>
      <c r="C469" s="143">
        <v>0</v>
      </c>
      <c r="D469" s="134">
        <v>5425</v>
      </c>
    </row>
    <row r="470" spans="1:4" ht="12.75">
      <c r="A470" s="145" t="s">
        <v>427</v>
      </c>
      <c r="B470" s="134">
        <v>1009</v>
      </c>
      <c r="C470" s="143">
        <v>0</v>
      </c>
      <c r="D470" s="134">
        <v>1009</v>
      </c>
    </row>
    <row r="471" spans="1:4" ht="12.75">
      <c r="A471" s="145" t="s">
        <v>428</v>
      </c>
      <c r="B471" s="134">
        <v>889</v>
      </c>
      <c r="C471" s="143">
        <v>0</v>
      </c>
      <c r="D471" s="134">
        <v>889</v>
      </c>
    </row>
    <row r="472" spans="1:4" ht="12.75">
      <c r="A472" s="145" t="s">
        <v>429</v>
      </c>
      <c r="B472" s="134">
        <v>706</v>
      </c>
      <c r="C472" s="143">
        <v>0</v>
      </c>
      <c r="D472" s="134">
        <v>706</v>
      </c>
    </row>
    <row r="473" spans="1:4" ht="12.75">
      <c r="A473" s="145" t="s">
        <v>430</v>
      </c>
      <c r="B473" s="134">
        <v>715</v>
      </c>
      <c r="C473" s="143">
        <v>0</v>
      </c>
      <c r="D473" s="134">
        <v>715</v>
      </c>
    </row>
    <row r="474" spans="1:4" ht="12.75">
      <c r="A474" s="145" t="s">
        <v>431</v>
      </c>
      <c r="B474" s="134">
        <v>785</v>
      </c>
      <c r="C474" s="143">
        <v>0</v>
      </c>
      <c r="D474" s="134">
        <v>785</v>
      </c>
    </row>
    <row r="475" spans="1:4" ht="13.5">
      <c r="A475" s="130" t="s">
        <v>432</v>
      </c>
      <c r="B475" s="131">
        <v>10845</v>
      </c>
      <c r="C475" s="128">
        <v>0</v>
      </c>
      <c r="D475" s="131">
        <v>10845</v>
      </c>
    </row>
    <row r="476" spans="1:4" ht="12.75">
      <c r="A476" s="145" t="s">
        <v>433</v>
      </c>
      <c r="B476" s="134">
        <v>486</v>
      </c>
      <c r="C476" s="143">
        <v>0</v>
      </c>
      <c r="D476" s="134">
        <v>486</v>
      </c>
    </row>
    <row r="477" spans="1:4" ht="12.75">
      <c r="A477" s="145" t="s">
        <v>434</v>
      </c>
      <c r="B477" s="134">
        <v>2589</v>
      </c>
      <c r="C477" s="143">
        <v>0</v>
      </c>
      <c r="D477" s="134">
        <v>2589</v>
      </c>
    </row>
    <row r="478" spans="1:4" ht="12.75">
      <c r="A478" s="145" t="s">
        <v>435</v>
      </c>
      <c r="B478" s="134">
        <v>566</v>
      </c>
      <c r="C478" s="143">
        <v>0</v>
      </c>
      <c r="D478" s="134">
        <v>566</v>
      </c>
    </row>
    <row r="479" spans="1:4" ht="12.75">
      <c r="A479" s="133" t="s">
        <v>436</v>
      </c>
      <c r="B479" s="140">
        <v>1475</v>
      </c>
      <c r="C479" s="143">
        <v>0</v>
      </c>
      <c r="D479" s="140">
        <v>1475</v>
      </c>
    </row>
    <row r="480" spans="1:4" ht="12.75">
      <c r="A480" s="145" t="s">
        <v>437</v>
      </c>
      <c r="B480" s="134">
        <v>358</v>
      </c>
      <c r="C480" s="143">
        <v>0</v>
      </c>
      <c r="D480" s="134">
        <v>358</v>
      </c>
    </row>
    <row r="481" spans="1:4" ht="12.75">
      <c r="A481" s="145" t="s">
        <v>438</v>
      </c>
      <c r="B481" s="134">
        <v>619</v>
      </c>
      <c r="C481" s="143">
        <v>0</v>
      </c>
      <c r="D481" s="134">
        <v>619</v>
      </c>
    </row>
    <row r="482" spans="1:4" ht="12.75">
      <c r="A482" s="145" t="s">
        <v>439</v>
      </c>
      <c r="B482" s="134">
        <v>612</v>
      </c>
      <c r="C482" s="143">
        <v>0</v>
      </c>
      <c r="D482" s="134">
        <v>612</v>
      </c>
    </row>
    <row r="483" spans="1:4" ht="12.75">
      <c r="A483" s="145" t="s">
        <v>440</v>
      </c>
      <c r="B483" s="134">
        <v>865</v>
      </c>
      <c r="C483" s="143">
        <v>0</v>
      </c>
      <c r="D483" s="134">
        <v>865</v>
      </c>
    </row>
    <row r="484" spans="1:4" ht="12.75">
      <c r="A484" s="145" t="s">
        <v>441</v>
      </c>
      <c r="B484" s="134">
        <v>663</v>
      </c>
      <c r="C484" s="143">
        <v>0</v>
      </c>
      <c r="D484" s="134">
        <v>663</v>
      </c>
    </row>
    <row r="485" spans="1:4" ht="12.75">
      <c r="A485" s="145" t="s">
        <v>442</v>
      </c>
      <c r="B485" s="134">
        <v>821</v>
      </c>
      <c r="C485" s="143">
        <v>0</v>
      </c>
      <c r="D485" s="134">
        <v>821</v>
      </c>
    </row>
    <row r="486" spans="1:4" ht="12.75">
      <c r="A486" s="145" t="s">
        <v>443</v>
      </c>
      <c r="B486" s="134">
        <v>463</v>
      </c>
      <c r="C486" s="143">
        <v>0</v>
      </c>
      <c r="D486" s="134">
        <v>463</v>
      </c>
    </row>
    <row r="487" spans="1:4" ht="12.75">
      <c r="A487" s="145" t="s">
        <v>444</v>
      </c>
      <c r="B487" s="134">
        <v>1328</v>
      </c>
      <c r="C487" s="143">
        <v>0</v>
      </c>
      <c r="D487" s="134">
        <v>1328</v>
      </c>
    </row>
    <row r="488" spans="1:4" ht="13.5">
      <c r="A488" s="130" t="s">
        <v>445</v>
      </c>
      <c r="B488" s="131">
        <v>25029</v>
      </c>
      <c r="C488" s="128">
        <v>0</v>
      </c>
      <c r="D488" s="131">
        <v>25029</v>
      </c>
    </row>
    <row r="489" spans="1:4" ht="12.75">
      <c r="A489" s="145" t="s">
        <v>446</v>
      </c>
      <c r="B489" s="134">
        <v>1471</v>
      </c>
      <c r="C489" s="143">
        <v>0</v>
      </c>
      <c r="D489" s="134">
        <v>1471</v>
      </c>
    </row>
    <row r="490" spans="1:4" ht="12.75">
      <c r="A490" s="145" t="s">
        <v>447</v>
      </c>
      <c r="B490" s="134">
        <v>5295</v>
      </c>
      <c r="C490" s="143">
        <v>0</v>
      </c>
      <c r="D490" s="134">
        <v>5295</v>
      </c>
    </row>
    <row r="491" spans="1:4" ht="12.75">
      <c r="A491" s="145" t="s">
        <v>448</v>
      </c>
      <c r="B491" s="134">
        <v>1403</v>
      </c>
      <c r="C491" s="143">
        <v>0</v>
      </c>
      <c r="D491" s="134">
        <v>1403</v>
      </c>
    </row>
    <row r="492" spans="1:4" ht="12.75">
      <c r="A492" s="145" t="s">
        <v>449</v>
      </c>
      <c r="B492" s="134">
        <v>1580</v>
      </c>
      <c r="C492" s="143">
        <v>0</v>
      </c>
      <c r="D492" s="134">
        <v>1580</v>
      </c>
    </row>
    <row r="493" spans="1:4" ht="12.75">
      <c r="A493" s="145" t="s">
        <v>450</v>
      </c>
      <c r="B493" s="134">
        <v>1390</v>
      </c>
      <c r="C493" s="143">
        <v>0</v>
      </c>
      <c r="D493" s="134">
        <v>1390</v>
      </c>
    </row>
    <row r="494" spans="1:4" ht="12.75">
      <c r="A494" s="145" t="s">
        <v>451</v>
      </c>
      <c r="B494" s="134">
        <v>1718</v>
      </c>
      <c r="C494" s="143">
        <v>0</v>
      </c>
      <c r="D494" s="134">
        <v>1718</v>
      </c>
    </row>
    <row r="495" spans="1:4" ht="12.75">
      <c r="A495" s="145" t="s">
        <v>452</v>
      </c>
      <c r="B495" s="134">
        <v>2882</v>
      </c>
      <c r="C495" s="143">
        <v>0</v>
      </c>
      <c r="D495" s="134">
        <v>2882</v>
      </c>
    </row>
    <row r="496" spans="1:4" ht="12.75">
      <c r="A496" s="145" t="s">
        <v>453</v>
      </c>
      <c r="B496" s="134">
        <v>1181</v>
      </c>
      <c r="C496" s="143">
        <v>0</v>
      </c>
      <c r="D496" s="134">
        <v>1181</v>
      </c>
    </row>
    <row r="497" spans="1:4" ht="12.75">
      <c r="A497" s="145" t="s">
        <v>454</v>
      </c>
      <c r="B497" s="134">
        <v>1743</v>
      </c>
      <c r="C497" s="143">
        <v>0</v>
      </c>
      <c r="D497" s="134">
        <v>1743</v>
      </c>
    </row>
    <row r="498" spans="1:4" ht="12.75">
      <c r="A498" s="145" t="s">
        <v>455</v>
      </c>
      <c r="B498" s="134">
        <v>1557</v>
      </c>
      <c r="C498" s="143">
        <v>0</v>
      </c>
      <c r="D498" s="134">
        <v>1557</v>
      </c>
    </row>
    <row r="499" spans="1:4" ht="12.75">
      <c r="A499" s="145" t="s">
        <v>456</v>
      </c>
      <c r="B499" s="134">
        <v>1289</v>
      </c>
      <c r="C499" s="143">
        <v>0</v>
      </c>
      <c r="D499" s="134">
        <v>1289</v>
      </c>
    </row>
    <row r="500" spans="1:4" ht="12.75">
      <c r="A500" s="145" t="s">
        <v>457</v>
      </c>
      <c r="B500" s="134">
        <v>2173</v>
      </c>
      <c r="C500" s="143">
        <v>0</v>
      </c>
      <c r="D500" s="134">
        <v>2173</v>
      </c>
    </row>
    <row r="501" spans="1:4" ht="12.75">
      <c r="A501" s="145" t="s">
        <v>458</v>
      </c>
      <c r="B501" s="134">
        <v>1347</v>
      </c>
      <c r="C501" s="143">
        <v>0</v>
      </c>
      <c r="D501" s="134">
        <v>1347</v>
      </c>
    </row>
    <row r="502" spans="1:4" ht="13.5">
      <c r="A502" s="130" t="s">
        <v>459</v>
      </c>
      <c r="B502" s="131">
        <v>15592</v>
      </c>
      <c r="C502" s="128">
        <v>0</v>
      </c>
      <c r="D502" s="131">
        <v>15592</v>
      </c>
    </row>
    <row r="503" spans="1:4" ht="12.75">
      <c r="A503" s="145" t="s">
        <v>460</v>
      </c>
      <c r="B503" s="134">
        <v>1078</v>
      </c>
      <c r="C503" s="143">
        <v>0</v>
      </c>
      <c r="D503" s="134">
        <v>1078</v>
      </c>
    </row>
    <row r="504" spans="1:4" ht="12.75">
      <c r="A504" s="145" t="s">
        <v>461</v>
      </c>
      <c r="B504" s="134">
        <v>1025</v>
      </c>
      <c r="C504" s="143">
        <v>0</v>
      </c>
      <c r="D504" s="134">
        <v>1025</v>
      </c>
    </row>
    <row r="505" spans="1:4" ht="12.75">
      <c r="A505" s="145" t="s">
        <v>462</v>
      </c>
      <c r="B505" s="134">
        <v>1196</v>
      </c>
      <c r="C505" s="143">
        <v>0</v>
      </c>
      <c r="D505" s="134">
        <v>1196</v>
      </c>
    </row>
    <row r="506" spans="1:4" ht="12.75">
      <c r="A506" s="145" t="s">
        <v>463</v>
      </c>
      <c r="B506" s="134">
        <v>5098</v>
      </c>
      <c r="C506" s="143">
        <v>0</v>
      </c>
      <c r="D506" s="134">
        <v>5098</v>
      </c>
    </row>
    <row r="507" spans="1:4" ht="12.75">
      <c r="A507" s="145" t="s">
        <v>464</v>
      </c>
      <c r="B507" s="134">
        <v>1216</v>
      </c>
      <c r="C507" s="143">
        <v>0</v>
      </c>
      <c r="D507" s="134">
        <v>1216</v>
      </c>
    </row>
    <row r="508" spans="1:4" ht="12.75">
      <c r="A508" s="145" t="s">
        <v>465</v>
      </c>
      <c r="B508" s="134">
        <v>835</v>
      </c>
      <c r="C508" s="143">
        <v>0</v>
      </c>
      <c r="D508" s="134">
        <v>835</v>
      </c>
    </row>
    <row r="509" spans="1:4" ht="12.75">
      <c r="A509" s="145" t="s">
        <v>466</v>
      </c>
      <c r="B509" s="134">
        <v>1359</v>
      </c>
      <c r="C509" s="143">
        <v>0</v>
      </c>
      <c r="D509" s="134">
        <v>1359</v>
      </c>
    </row>
    <row r="510" spans="1:4" ht="12.75">
      <c r="A510" s="145" t="s">
        <v>467</v>
      </c>
      <c r="B510" s="134">
        <v>1325</v>
      </c>
      <c r="C510" s="143">
        <v>0</v>
      </c>
      <c r="D510" s="134">
        <v>1325</v>
      </c>
    </row>
    <row r="511" spans="1:4" ht="12.75">
      <c r="A511" s="145" t="s">
        <v>468</v>
      </c>
      <c r="B511" s="134">
        <v>1089</v>
      </c>
      <c r="C511" s="143">
        <v>0</v>
      </c>
      <c r="D511" s="134">
        <v>1089</v>
      </c>
    </row>
    <row r="512" spans="1:4" ht="12.75">
      <c r="A512" s="145" t="s">
        <v>469</v>
      </c>
      <c r="B512" s="134">
        <v>1371</v>
      </c>
      <c r="C512" s="143">
        <v>0</v>
      </c>
      <c r="D512" s="134">
        <v>1371</v>
      </c>
    </row>
    <row r="513" spans="1:4" ht="13.5">
      <c r="A513" s="130" t="s">
        <v>470</v>
      </c>
      <c r="B513" s="131">
        <v>21475</v>
      </c>
      <c r="C513" s="128">
        <v>0</v>
      </c>
      <c r="D513" s="131">
        <v>21475</v>
      </c>
    </row>
    <row r="514" spans="1:4" ht="12.75">
      <c r="A514" s="145" t="s">
        <v>471</v>
      </c>
      <c r="B514" s="134">
        <v>1855</v>
      </c>
      <c r="C514" s="143">
        <v>0</v>
      </c>
      <c r="D514" s="134">
        <v>1855</v>
      </c>
    </row>
    <row r="515" spans="1:4" ht="12.75">
      <c r="A515" s="145" t="s">
        <v>472</v>
      </c>
      <c r="B515" s="134">
        <v>1467</v>
      </c>
      <c r="C515" s="143">
        <v>0</v>
      </c>
      <c r="D515" s="134">
        <v>1467</v>
      </c>
    </row>
    <row r="516" spans="1:4" ht="12.75">
      <c r="A516" s="145" t="s">
        <v>473</v>
      </c>
      <c r="B516" s="134">
        <v>6872</v>
      </c>
      <c r="C516" s="143">
        <v>0</v>
      </c>
      <c r="D516" s="134">
        <v>6872</v>
      </c>
    </row>
    <row r="517" spans="1:4" ht="12.75">
      <c r="A517" s="145" t="s">
        <v>474</v>
      </c>
      <c r="B517" s="134">
        <v>782</v>
      </c>
      <c r="C517" s="143">
        <v>0</v>
      </c>
      <c r="D517" s="134">
        <v>782</v>
      </c>
    </row>
    <row r="518" spans="1:4" ht="12.75">
      <c r="A518" s="145" t="s">
        <v>475</v>
      </c>
      <c r="B518" s="134">
        <v>1346</v>
      </c>
      <c r="C518" s="143">
        <v>0</v>
      </c>
      <c r="D518" s="134">
        <v>1346</v>
      </c>
    </row>
    <row r="519" spans="1:4" ht="12.75">
      <c r="A519" s="145" t="s">
        <v>476</v>
      </c>
      <c r="B519" s="134">
        <v>1278</v>
      </c>
      <c r="C519" s="143">
        <v>0</v>
      </c>
      <c r="D519" s="134">
        <v>1278</v>
      </c>
    </row>
    <row r="520" spans="1:4" ht="12.75">
      <c r="A520" s="145" t="s">
        <v>477</v>
      </c>
      <c r="B520" s="134">
        <v>1204</v>
      </c>
      <c r="C520" s="143">
        <v>0</v>
      </c>
      <c r="D520" s="134">
        <v>1204</v>
      </c>
    </row>
    <row r="521" spans="1:4" ht="12.75">
      <c r="A521" s="145" t="s">
        <v>478</v>
      </c>
      <c r="B521" s="134">
        <v>1119</v>
      </c>
      <c r="C521" s="143">
        <v>0</v>
      </c>
      <c r="D521" s="134">
        <v>1119</v>
      </c>
    </row>
    <row r="522" spans="1:4" ht="12.75">
      <c r="A522" s="145" t="s">
        <v>479</v>
      </c>
      <c r="B522" s="134">
        <v>1669</v>
      </c>
      <c r="C522" s="143">
        <v>0</v>
      </c>
      <c r="D522" s="134">
        <v>1669</v>
      </c>
    </row>
    <row r="523" spans="1:4" ht="12.75">
      <c r="A523" s="145" t="s">
        <v>480</v>
      </c>
      <c r="B523" s="134">
        <v>1376</v>
      </c>
      <c r="C523" s="143">
        <v>0</v>
      </c>
      <c r="D523" s="134">
        <v>1376</v>
      </c>
    </row>
    <row r="524" spans="1:4" ht="12.75">
      <c r="A524" s="145" t="s">
        <v>481</v>
      </c>
      <c r="B524" s="134">
        <v>1402</v>
      </c>
      <c r="C524" s="143">
        <v>0</v>
      </c>
      <c r="D524" s="134">
        <v>1402</v>
      </c>
    </row>
    <row r="525" spans="1:4" ht="12.75">
      <c r="A525" s="145" t="s">
        <v>482</v>
      </c>
      <c r="B525" s="134">
        <v>1105</v>
      </c>
      <c r="C525" s="143">
        <v>0</v>
      </c>
      <c r="D525" s="134">
        <v>1105</v>
      </c>
    </row>
    <row r="526" spans="1:4" ht="13.5">
      <c r="A526" s="130" t="s">
        <v>483</v>
      </c>
      <c r="B526" s="131">
        <v>30232</v>
      </c>
      <c r="C526" s="128">
        <v>0</v>
      </c>
      <c r="D526" s="131">
        <v>30232</v>
      </c>
    </row>
    <row r="527" spans="1:4" ht="12.75">
      <c r="A527" s="145" t="s">
        <v>484</v>
      </c>
      <c r="B527" s="134">
        <v>1006</v>
      </c>
      <c r="C527" s="143">
        <v>0</v>
      </c>
      <c r="D527" s="134">
        <v>1006</v>
      </c>
    </row>
    <row r="528" spans="1:4" ht="12.75">
      <c r="A528" s="145" t="s">
        <v>485</v>
      </c>
      <c r="B528" s="134">
        <v>965</v>
      </c>
      <c r="C528" s="143">
        <v>0</v>
      </c>
      <c r="D528" s="134">
        <v>965</v>
      </c>
    </row>
    <row r="529" spans="1:4" ht="12.75">
      <c r="A529" s="145" t="s">
        <v>486</v>
      </c>
      <c r="B529" s="134">
        <v>3213</v>
      </c>
      <c r="C529" s="143">
        <v>0</v>
      </c>
      <c r="D529" s="134">
        <v>3213</v>
      </c>
    </row>
    <row r="530" spans="1:4" ht="12.75">
      <c r="A530" s="145" t="s">
        <v>487</v>
      </c>
      <c r="B530" s="134">
        <v>1595</v>
      </c>
      <c r="C530" s="143">
        <v>0</v>
      </c>
      <c r="D530" s="134">
        <v>1595</v>
      </c>
    </row>
    <row r="531" spans="1:4" ht="12.75">
      <c r="A531" s="145" t="s">
        <v>488</v>
      </c>
      <c r="B531" s="134">
        <v>685</v>
      </c>
      <c r="C531" s="143">
        <v>0</v>
      </c>
      <c r="D531" s="134">
        <v>685</v>
      </c>
    </row>
    <row r="532" spans="1:4" ht="12.75">
      <c r="A532" s="145" t="s">
        <v>489</v>
      </c>
      <c r="B532" s="134">
        <v>1001</v>
      </c>
      <c r="C532" s="143">
        <v>0</v>
      </c>
      <c r="D532" s="134">
        <v>1001</v>
      </c>
    </row>
    <row r="533" spans="1:4" ht="12.75">
      <c r="A533" s="145" t="s">
        <v>490</v>
      </c>
      <c r="B533" s="134">
        <v>1433</v>
      </c>
      <c r="C533" s="143">
        <v>0</v>
      </c>
      <c r="D533" s="134">
        <v>1433</v>
      </c>
    </row>
    <row r="534" spans="1:4" ht="12.75">
      <c r="A534" s="145" t="s">
        <v>491</v>
      </c>
      <c r="B534" s="134">
        <v>887</v>
      </c>
      <c r="C534" s="143">
        <v>0</v>
      </c>
      <c r="D534" s="134">
        <v>887</v>
      </c>
    </row>
    <row r="535" spans="1:4" ht="12.75">
      <c r="A535" s="145" t="s">
        <v>492</v>
      </c>
      <c r="B535" s="134">
        <v>1063</v>
      </c>
      <c r="C535" s="143">
        <v>0</v>
      </c>
      <c r="D535" s="134">
        <v>1063</v>
      </c>
    </row>
    <row r="536" spans="1:4" ht="12.75">
      <c r="A536" s="145" t="s">
        <v>493</v>
      </c>
      <c r="B536" s="134">
        <v>1171</v>
      </c>
      <c r="C536" s="143">
        <v>0</v>
      </c>
      <c r="D536" s="134">
        <v>1171</v>
      </c>
    </row>
    <row r="537" spans="1:4" ht="12.75">
      <c r="A537" s="145" t="s">
        <v>494</v>
      </c>
      <c r="B537" s="134">
        <v>15278</v>
      </c>
      <c r="C537" s="143">
        <v>0</v>
      </c>
      <c r="D537" s="134">
        <v>15278</v>
      </c>
    </row>
    <row r="538" spans="1:4" ht="12.75">
      <c r="A538" s="145" t="s">
        <v>495</v>
      </c>
      <c r="B538" s="134">
        <v>883</v>
      </c>
      <c r="C538" s="143">
        <v>0</v>
      </c>
      <c r="D538" s="134">
        <v>883</v>
      </c>
    </row>
    <row r="539" spans="1:4" ht="12.75">
      <c r="A539" s="155" t="s">
        <v>496</v>
      </c>
      <c r="B539" s="156">
        <v>1052</v>
      </c>
      <c r="C539" s="157">
        <v>0</v>
      </c>
      <c r="D539" s="156">
        <v>1052</v>
      </c>
    </row>
    <row r="541" ht="15.75">
      <c r="A541" s="158"/>
    </row>
    <row r="542" ht="15.75">
      <c r="A542" s="158"/>
    </row>
    <row r="543" ht="15.75">
      <c r="A543" s="158"/>
    </row>
    <row r="544" ht="15.75">
      <c r="A544" s="158"/>
    </row>
    <row r="545" ht="15.75">
      <c r="A545" s="158"/>
    </row>
    <row r="546" ht="15.75">
      <c r="A546" s="158"/>
    </row>
    <row r="547" ht="15.75">
      <c r="A547" s="158"/>
    </row>
    <row r="548" ht="15.75">
      <c r="A548" s="158"/>
    </row>
    <row r="549" ht="15.75">
      <c r="A549" s="158"/>
    </row>
    <row r="550" ht="15.75">
      <c r="A550" s="158"/>
    </row>
    <row r="551" ht="15.75">
      <c r="A551" s="158"/>
    </row>
    <row r="552" ht="15.75">
      <c r="A552" s="158"/>
    </row>
    <row r="553" ht="15.75">
      <c r="A553" s="158"/>
    </row>
    <row r="554" ht="15.75">
      <c r="A554" s="158"/>
    </row>
    <row r="555" ht="15.75">
      <c r="A555" s="158"/>
    </row>
    <row r="556" ht="15.75">
      <c r="A556" s="158"/>
    </row>
    <row r="557" ht="15.75">
      <c r="A557" s="158"/>
    </row>
    <row r="558" ht="15.75">
      <c r="A558" s="158"/>
    </row>
    <row r="559" ht="15.75">
      <c r="A559" s="158"/>
    </row>
    <row r="560" ht="15.75">
      <c r="A560" s="158"/>
    </row>
    <row r="561" ht="15.75">
      <c r="A561" s="158"/>
    </row>
    <row r="562" ht="15.75">
      <c r="A562" s="158"/>
    </row>
    <row r="563" ht="15.75">
      <c r="A563" s="158"/>
    </row>
    <row r="564" ht="15.75">
      <c r="A564" s="158"/>
    </row>
    <row r="565" ht="15.75">
      <c r="A565" s="158"/>
    </row>
    <row r="566" ht="15.75">
      <c r="A566" s="158"/>
    </row>
    <row r="567" ht="15.75">
      <c r="A567" s="158"/>
    </row>
    <row r="568" ht="15.75">
      <c r="A568" s="158"/>
    </row>
    <row r="569" ht="15.75">
      <c r="A569" s="158"/>
    </row>
    <row r="570" ht="15.75">
      <c r="A570" s="158"/>
    </row>
    <row r="571" ht="15.75">
      <c r="A571" s="158"/>
    </row>
    <row r="572" ht="15.75">
      <c r="A572" s="158"/>
    </row>
    <row r="573" ht="15.75">
      <c r="A573" s="158"/>
    </row>
    <row r="574" ht="15.75">
      <c r="A574" s="158"/>
    </row>
    <row r="575" ht="15.75">
      <c r="A575" s="158"/>
    </row>
    <row r="576" ht="15.75">
      <c r="A576" s="158"/>
    </row>
    <row r="577" ht="15.75">
      <c r="A577" s="158"/>
    </row>
    <row r="578" ht="15.75">
      <c r="A578" s="158"/>
    </row>
    <row r="579" ht="15.75">
      <c r="A579" s="158"/>
    </row>
    <row r="580" ht="15.75">
      <c r="A580" s="158"/>
    </row>
    <row r="581" ht="15.75">
      <c r="A581" s="158"/>
    </row>
    <row r="582" ht="15.75">
      <c r="A582" s="158"/>
    </row>
    <row r="583" ht="15.75">
      <c r="A583" s="158"/>
    </row>
    <row r="584" ht="15.75">
      <c r="A584" s="158"/>
    </row>
    <row r="585" ht="15.75">
      <c r="A585" s="158"/>
    </row>
    <row r="586" ht="15.75">
      <c r="A586" s="158"/>
    </row>
    <row r="587" ht="15.75">
      <c r="A587" s="158"/>
    </row>
    <row r="588" ht="15.75">
      <c r="A588" s="158"/>
    </row>
    <row r="589" ht="15.75">
      <c r="A589" s="158"/>
    </row>
    <row r="590" ht="15.75">
      <c r="A590" s="158"/>
    </row>
    <row r="591" ht="15.75">
      <c r="A591" s="158"/>
    </row>
    <row r="592" ht="15.75">
      <c r="A592" s="158"/>
    </row>
    <row r="593" ht="15.75">
      <c r="A593" s="158"/>
    </row>
    <row r="594" ht="15.75">
      <c r="A594" s="158"/>
    </row>
    <row r="595" ht="15.75">
      <c r="A595" s="158"/>
    </row>
    <row r="596" ht="15.75">
      <c r="A596" s="158"/>
    </row>
    <row r="597" ht="15.75">
      <c r="A597" s="158"/>
    </row>
    <row r="598" ht="15.75">
      <c r="A598" s="158"/>
    </row>
    <row r="599" ht="15.75">
      <c r="A599" s="158"/>
    </row>
    <row r="600" ht="15.75">
      <c r="A600" s="158"/>
    </row>
    <row r="601" ht="15.75">
      <c r="A601" s="158"/>
    </row>
    <row r="602" ht="15.75">
      <c r="A602" s="158"/>
    </row>
    <row r="603" ht="15.75">
      <c r="A603" s="158"/>
    </row>
    <row r="604" ht="15.75">
      <c r="A604" s="158"/>
    </row>
    <row r="605" ht="15.75">
      <c r="A605" s="158"/>
    </row>
    <row r="606" ht="15.75">
      <c r="A606" s="158"/>
    </row>
    <row r="607" ht="15.75">
      <c r="A607" s="158"/>
    </row>
    <row r="608" ht="15.75">
      <c r="A608" s="158"/>
    </row>
    <row r="609" ht="15.75">
      <c r="A609" s="158"/>
    </row>
    <row r="610" ht="15.75">
      <c r="A610" s="158"/>
    </row>
    <row r="611" ht="15.75">
      <c r="A611" s="158"/>
    </row>
    <row r="612" ht="15.75">
      <c r="A612" s="158"/>
    </row>
    <row r="613" ht="15.75">
      <c r="A613" s="158"/>
    </row>
    <row r="614" ht="15.75">
      <c r="A614" s="158"/>
    </row>
    <row r="615" ht="15.75">
      <c r="A615" s="158"/>
    </row>
    <row r="616" ht="15.75">
      <c r="A616" s="158"/>
    </row>
    <row r="617" ht="15.75">
      <c r="A617" s="158"/>
    </row>
    <row r="618" ht="15.75">
      <c r="A618" s="158"/>
    </row>
    <row r="619" ht="15.75">
      <c r="A619" s="158"/>
    </row>
    <row r="620" ht="15.75">
      <c r="A620" s="158"/>
    </row>
    <row r="621" ht="15.75">
      <c r="A621" s="158"/>
    </row>
    <row r="622" ht="15.75">
      <c r="A622" s="158"/>
    </row>
    <row r="623" ht="15.75">
      <c r="A623" s="158"/>
    </row>
    <row r="624" ht="15.75">
      <c r="A624" s="158"/>
    </row>
    <row r="625" ht="15.75">
      <c r="A625" s="158"/>
    </row>
    <row r="626" ht="15.75">
      <c r="A626" s="158"/>
    </row>
    <row r="627" ht="15.75">
      <c r="A627" s="158"/>
    </row>
    <row r="628" ht="15.75">
      <c r="A628" s="158"/>
    </row>
    <row r="629" ht="15.75">
      <c r="A629" s="158"/>
    </row>
    <row r="630" ht="15.75">
      <c r="A630" s="158"/>
    </row>
    <row r="631" ht="15.75">
      <c r="A631" s="158"/>
    </row>
    <row r="632" ht="15.75">
      <c r="A632" s="158"/>
    </row>
    <row r="633" ht="15.75">
      <c r="A633" s="158"/>
    </row>
    <row r="634" ht="15.75">
      <c r="A634" s="158"/>
    </row>
    <row r="635" ht="15.75">
      <c r="A635" s="158"/>
    </row>
    <row r="636" ht="15.75">
      <c r="A636" s="158"/>
    </row>
    <row r="637" ht="15.75">
      <c r="A637" s="158"/>
    </row>
    <row r="638" ht="15.75">
      <c r="A638" s="158"/>
    </row>
    <row r="639" ht="15.75">
      <c r="A639" s="158"/>
    </row>
    <row r="640" ht="15.75">
      <c r="A640" s="158"/>
    </row>
    <row r="641" ht="15.75">
      <c r="A641" s="158"/>
    </row>
    <row r="642" ht="15.75">
      <c r="A642" s="158"/>
    </row>
    <row r="643" ht="15.75">
      <c r="A643" s="158"/>
    </row>
    <row r="644" ht="15.75">
      <c r="A644" s="158"/>
    </row>
    <row r="645" ht="15.75">
      <c r="A645" s="158"/>
    </row>
    <row r="646" ht="15.75">
      <c r="A646" s="158"/>
    </row>
    <row r="647" ht="15.75">
      <c r="A647" s="158"/>
    </row>
    <row r="648" ht="15.75">
      <c r="A648" s="158"/>
    </row>
    <row r="649" ht="15.75">
      <c r="A649" s="158"/>
    </row>
  </sheetData>
  <sheetProtection/>
  <mergeCells count="2">
    <mergeCell ref="A2:D2"/>
    <mergeCell ref="A3:A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7"/>
  <sheetViews>
    <sheetView zoomScalePageLayoutView="0" workbookViewId="0" topLeftCell="A1">
      <selection activeCell="B2" sqref="B1:E16384"/>
    </sheetView>
  </sheetViews>
  <sheetFormatPr defaultColWidth="9.140625" defaultRowHeight="12.75"/>
  <cols>
    <col min="1" max="1" width="16.7109375" style="114" customWidth="1"/>
    <col min="2" max="2" width="48.7109375" style="1" customWidth="1"/>
    <col min="3" max="3" width="11.7109375" style="2" customWidth="1"/>
    <col min="4" max="5" width="10.7109375" style="2" customWidth="1"/>
    <col min="6" max="6" width="2.421875" style="1" customWidth="1"/>
    <col min="7" max="8" width="4.28125" style="2" customWidth="1"/>
    <col min="9" max="9" width="1.8515625" style="2" customWidth="1"/>
    <col min="10" max="12" width="3.7109375" style="2" customWidth="1"/>
    <col min="13" max="13" width="52.00390625" style="2" customWidth="1"/>
    <col min="14" max="14" width="9.7109375" style="2" customWidth="1"/>
    <col min="15" max="15" width="13.57421875" style="1" customWidth="1"/>
    <col min="16" max="16" width="36.140625" style="1" customWidth="1"/>
    <col min="17" max="17" width="18.421875" style="1" customWidth="1"/>
    <col min="18" max="16384" width="9.140625" style="1" customWidth="1"/>
  </cols>
  <sheetData>
    <row r="1" spans="1:5" ht="21" customHeight="1">
      <c r="A1" s="179" t="s">
        <v>1073</v>
      </c>
      <c r="B1" s="179"/>
      <c r="C1" s="179"/>
      <c r="D1" s="179"/>
      <c r="E1" s="179"/>
    </row>
    <row r="2" spans="1:6" s="8" customFormat="1" ht="27.75" customHeight="1" thickBot="1">
      <c r="A2" s="3"/>
      <c r="B2" s="4" t="s">
        <v>1074</v>
      </c>
      <c r="C2" s="5"/>
      <c r="D2" s="5"/>
      <c r="E2" s="6"/>
      <c r="F2" s="7"/>
    </row>
    <row r="3" spans="1:13" s="8" customFormat="1" ht="13.5" customHeight="1">
      <c r="A3" s="3"/>
      <c r="B3" s="9" t="s">
        <v>1075</v>
      </c>
      <c r="C3" s="10" t="s">
        <v>0</v>
      </c>
      <c r="D3" s="11" t="s">
        <v>1</v>
      </c>
      <c r="E3" s="12"/>
      <c r="F3" s="13"/>
      <c r="G3" s="14" t="s">
        <v>1076</v>
      </c>
      <c r="H3" s="15"/>
      <c r="I3" s="2"/>
      <c r="J3" s="14" t="s">
        <v>1077</v>
      </c>
      <c r="K3" s="16"/>
      <c r="L3" s="15"/>
      <c r="M3" s="2"/>
    </row>
    <row r="4" spans="1:13" s="8" customFormat="1" ht="13.5" customHeight="1">
      <c r="A4" s="3"/>
      <c r="B4" s="17" t="s">
        <v>1078</v>
      </c>
      <c r="C4" s="18" t="s">
        <v>2</v>
      </c>
      <c r="D4" s="19" t="s">
        <v>3</v>
      </c>
      <c r="E4" s="20" t="s">
        <v>4</v>
      </c>
      <c r="F4" s="13"/>
      <c r="G4" s="21" t="s">
        <v>1079</v>
      </c>
      <c r="H4" s="22"/>
      <c r="I4" s="2"/>
      <c r="J4" s="21" t="s">
        <v>1080</v>
      </c>
      <c r="K4" s="2"/>
      <c r="L4" s="22"/>
      <c r="M4" s="2"/>
    </row>
    <row r="5" spans="1:13" s="8" customFormat="1" ht="14.25" customHeight="1" thickBot="1">
      <c r="A5" s="3"/>
      <c r="B5" s="23" t="s">
        <v>1081</v>
      </c>
      <c r="C5" s="24" t="s">
        <v>5</v>
      </c>
      <c r="D5" s="25"/>
      <c r="E5" s="26"/>
      <c r="F5" s="27"/>
      <c r="G5" s="21" t="s">
        <v>1082</v>
      </c>
      <c r="H5" s="22"/>
      <c r="I5" s="2"/>
      <c r="J5" s="28"/>
      <c r="K5" s="29"/>
      <c r="L5" s="30"/>
      <c r="M5" s="2"/>
    </row>
    <row r="6" spans="1:17" s="43" customFormat="1" ht="15" customHeight="1">
      <c r="A6" s="31" t="s">
        <v>497</v>
      </c>
      <c r="B6" s="32" t="s">
        <v>1041</v>
      </c>
      <c r="C6" s="33">
        <v>2391193</v>
      </c>
      <c r="D6" s="34">
        <v>1866880</v>
      </c>
      <c r="E6" s="35">
        <v>524313</v>
      </c>
      <c r="F6" s="36"/>
      <c r="G6" s="37">
        <f>C6-D6-E6</f>
        <v>0</v>
      </c>
      <c r="H6" s="38"/>
      <c r="I6" s="39"/>
      <c r="J6" s="40">
        <f>C6-C7-C14-C16-C22-C24-C26-C28-C30-C32-C34-C36-C46-C58-C85-C98-C116-C128-C153-C167-C172-C188-C202-C224-C236-C263-C292-C299-C311-C347-C372-C390-C400-C412-C429-C449-C464-C474</f>
        <v>0</v>
      </c>
      <c r="K6" s="41">
        <f>D6-D7-D14-D16-D22-D24-D26-D28-D30-D32-D34-D36-D46-D58-D85-D98-D116-D128-D153-D167-D172-D188-D202-D224-D236-D263-D292-D299-D311-D347-D372-D390-D400-D412-D429-D449-D464-D474</f>
        <v>0</v>
      </c>
      <c r="L6" s="42">
        <f>E6-E7-E14-E16-E22-E24-E26-E28-E30-E32-E34-E36-E46-E58-E85-E98-E116-E128-E153-E167-E172-E188-E202-E224-E236-E263-E292-E299-E311-E347-E372-E390-E400-E412-E429-E449-E464-E474</f>
        <v>0</v>
      </c>
      <c r="O6" s="44"/>
      <c r="P6" s="44"/>
      <c r="Q6" s="44"/>
    </row>
    <row r="7" spans="1:17" s="43" customFormat="1" ht="28.5" customHeight="1">
      <c r="A7" s="45" t="s">
        <v>1083</v>
      </c>
      <c r="B7" s="46" t="s">
        <v>1084</v>
      </c>
      <c r="C7" s="47">
        <v>623562</v>
      </c>
      <c r="D7" s="47">
        <v>623562</v>
      </c>
      <c r="E7" s="48">
        <v>0</v>
      </c>
      <c r="F7" s="49"/>
      <c r="G7" s="50">
        <f>C7-D7-E7</f>
        <v>0</v>
      </c>
      <c r="H7" s="51"/>
      <c r="I7" s="52"/>
      <c r="J7" s="50"/>
      <c r="K7" s="52"/>
      <c r="L7" s="51"/>
      <c r="M7" s="53"/>
      <c r="N7" s="53"/>
      <c r="O7" s="53"/>
      <c r="P7" s="44"/>
      <c r="Q7" s="44"/>
    </row>
    <row r="8" spans="1:17" s="43" customFormat="1" ht="15">
      <c r="A8" s="45" t="s">
        <v>498</v>
      </c>
      <c r="B8" s="54" t="s">
        <v>6</v>
      </c>
      <c r="C8" s="55">
        <v>623562</v>
      </c>
      <c r="D8" s="55">
        <v>623562</v>
      </c>
      <c r="E8" s="56">
        <v>0</v>
      </c>
      <c r="F8" s="36"/>
      <c r="G8" s="50">
        <f>C8-D8-E8</f>
        <v>0</v>
      </c>
      <c r="H8" s="57"/>
      <c r="I8" s="58"/>
      <c r="J8" s="39"/>
      <c r="K8" s="58"/>
      <c r="L8" s="57"/>
      <c r="O8" s="44"/>
      <c r="P8" s="44"/>
      <c r="Q8" s="44"/>
    </row>
    <row r="9" spans="1:17" s="43" customFormat="1" ht="14.25" customHeight="1">
      <c r="A9" s="45"/>
      <c r="B9" s="59" t="s">
        <v>499</v>
      </c>
      <c r="C9" s="60"/>
      <c r="D9" s="60"/>
      <c r="E9" s="61">
        <v>0</v>
      </c>
      <c r="F9" s="36"/>
      <c r="G9" s="39">
        <f aca="true" t="shared" si="0" ref="G9:G38">C9-D9-E9</f>
        <v>0</v>
      </c>
      <c r="H9" s="57"/>
      <c r="I9" s="58"/>
      <c r="J9" s="39"/>
      <c r="K9" s="58"/>
      <c r="L9" s="57"/>
      <c r="O9" s="44"/>
      <c r="P9" s="44"/>
      <c r="Q9" s="44"/>
    </row>
    <row r="10" spans="1:17" s="43" customFormat="1" ht="15">
      <c r="A10" s="45" t="s">
        <v>500</v>
      </c>
      <c r="B10" s="62" t="s">
        <v>1033</v>
      </c>
      <c r="C10" s="63">
        <v>152773</v>
      </c>
      <c r="D10" s="63">
        <v>152773</v>
      </c>
      <c r="E10" s="64">
        <v>0</v>
      </c>
      <c r="F10" s="36"/>
      <c r="G10" s="39">
        <f t="shared" si="0"/>
        <v>0</v>
      </c>
      <c r="H10" s="57"/>
      <c r="I10" s="58"/>
      <c r="J10" s="39"/>
      <c r="K10" s="58"/>
      <c r="L10" s="57"/>
      <c r="M10" s="180"/>
      <c r="N10" s="2"/>
      <c r="O10" s="65"/>
      <c r="P10" s="44"/>
      <c r="Q10" s="44"/>
    </row>
    <row r="11" spans="1:17" s="43" customFormat="1" ht="15">
      <c r="A11" s="45" t="s">
        <v>501</v>
      </c>
      <c r="B11" s="62" t="s">
        <v>1034</v>
      </c>
      <c r="C11" s="55">
        <v>117230</v>
      </c>
      <c r="D11" s="55">
        <v>117230</v>
      </c>
      <c r="E11" s="56">
        <v>0</v>
      </c>
      <c r="F11" s="36"/>
      <c r="G11" s="39">
        <f t="shared" si="0"/>
        <v>0</v>
      </c>
      <c r="H11" s="57"/>
      <c r="I11" s="58"/>
      <c r="J11" s="39"/>
      <c r="K11" s="58"/>
      <c r="L11" s="57"/>
      <c r="M11" s="180"/>
      <c r="N11" s="2"/>
      <c r="O11" s="65"/>
      <c r="P11" s="44"/>
      <c r="Q11" s="44"/>
    </row>
    <row r="12" spans="1:17" s="43" customFormat="1" ht="15">
      <c r="A12" s="45" t="s">
        <v>502</v>
      </c>
      <c r="B12" s="62" t="s">
        <v>1035</v>
      </c>
      <c r="C12" s="55">
        <v>147784</v>
      </c>
      <c r="D12" s="55">
        <v>147784</v>
      </c>
      <c r="E12" s="56">
        <v>0</v>
      </c>
      <c r="F12" s="36"/>
      <c r="G12" s="39">
        <f t="shared" si="0"/>
        <v>0</v>
      </c>
      <c r="H12" s="57"/>
      <c r="I12" s="58"/>
      <c r="J12" s="39"/>
      <c r="K12" s="58"/>
      <c r="L12" s="57"/>
      <c r="M12" s="180"/>
      <c r="N12" s="2"/>
      <c r="O12" s="65"/>
      <c r="P12" s="44"/>
      <c r="Q12" s="44"/>
    </row>
    <row r="13" spans="1:17" s="43" customFormat="1" ht="15">
      <c r="A13" s="45" t="s">
        <v>503</v>
      </c>
      <c r="B13" s="62" t="s">
        <v>1036</v>
      </c>
      <c r="C13" s="55">
        <v>205775</v>
      </c>
      <c r="D13" s="55">
        <v>205775</v>
      </c>
      <c r="E13" s="56">
        <v>0</v>
      </c>
      <c r="F13" s="36"/>
      <c r="G13" s="39">
        <f t="shared" si="0"/>
        <v>0</v>
      </c>
      <c r="H13" s="57"/>
      <c r="I13" s="58"/>
      <c r="J13" s="39"/>
      <c r="K13" s="58"/>
      <c r="L13" s="57"/>
      <c r="M13" s="180"/>
      <c r="N13" s="2"/>
      <c r="O13" s="65"/>
      <c r="P13" s="44"/>
      <c r="Q13" s="44"/>
    </row>
    <row r="14" spans="1:17" s="43" customFormat="1" ht="25.5">
      <c r="A14" s="45">
        <v>2570300000</v>
      </c>
      <c r="B14" s="46" t="s">
        <v>1085</v>
      </c>
      <c r="C14" s="47">
        <v>236912</v>
      </c>
      <c r="D14" s="66">
        <v>224630</v>
      </c>
      <c r="E14" s="56">
        <v>12282</v>
      </c>
      <c r="F14" s="36"/>
      <c r="G14" s="39">
        <f>C14-D14-E14</f>
        <v>0</v>
      </c>
      <c r="H14" s="57"/>
      <c r="I14" s="58"/>
      <c r="J14" s="39"/>
      <c r="K14" s="58"/>
      <c r="L14" s="57"/>
      <c r="M14" s="175"/>
      <c r="N14" s="2"/>
      <c r="O14" s="65"/>
      <c r="P14" s="44"/>
      <c r="Q14" s="44"/>
    </row>
    <row r="15" spans="1:17" s="43" customFormat="1" ht="15">
      <c r="A15" s="45">
        <v>25703000001</v>
      </c>
      <c r="B15" s="54" t="s">
        <v>34</v>
      </c>
      <c r="C15" s="55">
        <v>224630</v>
      </c>
      <c r="D15" s="67">
        <v>224630</v>
      </c>
      <c r="E15" s="56">
        <v>0</v>
      </c>
      <c r="F15" s="36"/>
      <c r="G15" s="39">
        <f>C15-D15-E15</f>
        <v>0</v>
      </c>
      <c r="H15" s="57"/>
      <c r="I15" s="58"/>
      <c r="J15" s="39"/>
      <c r="K15" s="58"/>
      <c r="L15" s="57"/>
      <c r="M15" s="177"/>
      <c r="N15" s="2"/>
      <c r="O15" s="65"/>
      <c r="P15" s="44"/>
      <c r="Q15" s="44"/>
    </row>
    <row r="16" spans="1:17" s="43" customFormat="1" ht="27" customHeight="1">
      <c r="A16" s="45" t="s">
        <v>1086</v>
      </c>
      <c r="B16" s="46" t="s">
        <v>1087</v>
      </c>
      <c r="C16" s="47">
        <v>226269</v>
      </c>
      <c r="D16" s="47">
        <v>226269</v>
      </c>
      <c r="E16" s="56">
        <v>0</v>
      </c>
      <c r="F16" s="49"/>
      <c r="G16" s="50">
        <f>C16-D16-E16</f>
        <v>0</v>
      </c>
      <c r="H16" s="51"/>
      <c r="I16" s="52"/>
      <c r="J16" s="50"/>
      <c r="K16" s="52"/>
      <c r="L16" s="51"/>
      <c r="O16" s="44"/>
      <c r="P16" s="44"/>
      <c r="Q16" s="44"/>
    </row>
    <row r="17" spans="1:17" s="43" customFormat="1" ht="15">
      <c r="A17" s="45" t="s">
        <v>505</v>
      </c>
      <c r="B17" s="54" t="s">
        <v>8</v>
      </c>
      <c r="C17" s="55">
        <v>226269</v>
      </c>
      <c r="D17" s="55">
        <v>226269</v>
      </c>
      <c r="E17" s="56">
        <v>0</v>
      </c>
      <c r="F17" s="36"/>
      <c r="G17" s="39">
        <f>C17-D17-E17</f>
        <v>0</v>
      </c>
      <c r="H17" s="57"/>
      <c r="I17" s="58"/>
      <c r="J17" s="39"/>
      <c r="K17" s="58"/>
      <c r="L17" s="57"/>
      <c r="O17" s="44"/>
      <c r="P17" s="44"/>
      <c r="Q17" s="44"/>
    </row>
    <row r="18" spans="1:17" s="43" customFormat="1" ht="14.25" customHeight="1">
      <c r="A18" s="45"/>
      <c r="B18" s="59" t="s">
        <v>7</v>
      </c>
      <c r="C18" s="60"/>
      <c r="D18" s="60"/>
      <c r="E18" s="61">
        <v>0</v>
      </c>
      <c r="F18" s="36"/>
      <c r="G18" s="39">
        <f t="shared" si="0"/>
        <v>0</v>
      </c>
      <c r="H18" s="57"/>
      <c r="I18" s="58"/>
      <c r="J18" s="39"/>
      <c r="K18" s="58"/>
      <c r="L18" s="57"/>
      <c r="O18" s="44"/>
      <c r="P18" s="44"/>
      <c r="Q18" s="44"/>
    </row>
    <row r="19" spans="1:17" s="43" customFormat="1" ht="15">
      <c r="A19" s="45" t="s">
        <v>506</v>
      </c>
      <c r="B19" s="62" t="s">
        <v>1034</v>
      </c>
      <c r="C19" s="63">
        <v>35524</v>
      </c>
      <c r="D19" s="63">
        <v>35524</v>
      </c>
      <c r="E19" s="64">
        <v>0</v>
      </c>
      <c r="F19" s="36"/>
      <c r="G19" s="39">
        <f t="shared" si="0"/>
        <v>0</v>
      </c>
      <c r="H19" s="57"/>
      <c r="I19" s="58"/>
      <c r="J19" s="39"/>
      <c r="K19" s="58"/>
      <c r="L19" s="57"/>
      <c r="M19" s="181"/>
      <c r="O19" s="44"/>
      <c r="P19" s="44"/>
      <c r="Q19" s="44"/>
    </row>
    <row r="20" spans="1:17" s="43" customFormat="1" ht="15">
      <c r="A20" s="45" t="s">
        <v>507</v>
      </c>
      <c r="B20" s="62" t="s">
        <v>1037</v>
      </c>
      <c r="C20" s="55">
        <v>51589</v>
      </c>
      <c r="D20" s="55">
        <v>51589</v>
      </c>
      <c r="E20" s="56">
        <v>0</v>
      </c>
      <c r="F20" s="36"/>
      <c r="G20" s="39">
        <f t="shared" si="0"/>
        <v>0</v>
      </c>
      <c r="H20" s="57"/>
      <c r="I20" s="58"/>
      <c r="J20" s="39"/>
      <c r="K20" s="58"/>
      <c r="L20" s="57"/>
      <c r="M20" s="181"/>
      <c r="O20" s="44"/>
      <c r="P20" s="44"/>
      <c r="Q20" s="44"/>
    </row>
    <row r="21" spans="1:17" s="43" customFormat="1" ht="15">
      <c r="A21" s="45" t="s">
        <v>508</v>
      </c>
      <c r="B21" s="62" t="s">
        <v>1038</v>
      </c>
      <c r="C21" s="55">
        <v>139156</v>
      </c>
      <c r="D21" s="55">
        <v>139156</v>
      </c>
      <c r="E21" s="56">
        <v>0</v>
      </c>
      <c r="F21" s="36"/>
      <c r="G21" s="39">
        <f t="shared" si="0"/>
        <v>0</v>
      </c>
      <c r="H21" s="57"/>
      <c r="I21" s="58"/>
      <c r="J21" s="39"/>
      <c r="K21" s="58"/>
      <c r="L21" s="57"/>
      <c r="M21" s="181"/>
      <c r="O21" s="44"/>
      <c r="P21" s="44"/>
      <c r="Q21" s="44"/>
    </row>
    <row r="22" spans="1:17" s="43" customFormat="1" ht="25.5">
      <c r="A22" s="45" t="s">
        <v>1088</v>
      </c>
      <c r="B22" s="46" t="s">
        <v>1089</v>
      </c>
      <c r="C22" s="47">
        <v>30515</v>
      </c>
      <c r="D22" s="47">
        <v>30515</v>
      </c>
      <c r="E22" s="48">
        <v>0</v>
      </c>
      <c r="F22" s="36"/>
      <c r="G22" s="39">
        <f t="shared" si="0"/>
        <v>0</v>
      </c>
      <c r="H22" s="57"/>
      <c r="I22" s="58"/>
      <c r="J22" s="39"/>
      <c r="K22" s="58"/>
      <c r="L22" s="57"/>
      <c r="O22" s="44"/>
      <c r="P22" s="44"/>
      <c r="Q22" s="44"/>
    </row>
    <row r="23" spans="1:17" s="43" customFormat="1" ht="15">
      <c r="A23" s="45" t="s">
        <v>509</v>
      </c>
      <c r="B23" s="54" t="s">
        <v>510</v>
      </c>
      <c r="C23" s="55">
        <v>30515</v>
      </c>
      <c r="D23" s="55">
        <v>30515</v>
      </c>
      <c r="E23" s="56">
        <v>0</v>
      </c>
      <c r="F23" s="36"/>
      <c r="G23" s="39">
        <f t="shared" si="0"/>
        <v>0</v>
      </c>
      <c r="H23" s="57"/>
      <c r="I23" s="58"/>
      <c r="J23" s="39"/>
      <c r="K23" s="58"/>
      <c r="L23" s="57"/>
      <c r="O23" s="44"/>
      <c r="P23" s="44"/>
      <c r="Q23" s="44"/>
    </row>
    <row r="24" spans="1:17" s="43" customFormat="1" ht="25.5">
      <c r="A24" s="45" t="s">
        <v>1090</v>
      </c>
      <c r="B24" s="46" t="s">
        <v>1091</v>
      </c>
      <c r="C24" s="47">
        <v>38820</v>
      </c>
      <c r="D24" s="47">
        <v>38820</v>
      </c>
      <c r="E24" s="68">
        <v>0</v>
      </c>
      <c r="F24" s="36"/>
      <c r="G24" s="39">
        <f t="shared" si="0"/>
        <v>0</v>
      </c>
      <c r="H24" s="57"/>
      <c r="I24" s="58"/>
      <c r="J24" s="39"/>
      <c r="K24" s="58"/>
      <c r="L24" s="57"/>
      <c r="O24" s="44"/>
      <c r="P24" s="44"/>
      <c r="Q24" s="44"/>
    </row>
    <row r="25" spans="1:17" s="43" customFormat="1" ht="15">
      <c r="A25" s="45" t="s">
        <v>511</v>
      </c>
      <c r="B25" s="54" t="s">
        <v>9</v>
      </c>
      <c r="C25" s="55">
        <v>38820</v>
      </c>
      <c r="D25" s="55">
        <v>38820</v>
      </c>
      <c r="E25" s="56">
        <v>0</v>
      </c>
      <c r="F25" s="36"/>
      <c r="G25" s="39">
        <f t="shared" si="0"/>
        <v>0</v>
      </c>
      <c r="H25" s="57"/>
      <c r="I25" s="58"/>
      <c r="J25" s="39"/>
      <c r="K25" s="58"/>
      <c r="L25" s="57"/>
      <c r="O25" s="44"/>
      <c r="P25" s="44"/>
      <c r="Q25" s="44"/>
    </row>
    <row r="26" spans="1:17" s="43" customFormat="1" ht="25.5">
      <c r="A26" s="45" t="s">
        <v>1092</v>
      </c>
      <c r="B26" s="46" t="s">
        <v>1093</v>
      </c>
      <c r="C26" s="47">
        <v>39671</v>
      </c>
      <c r="D26" s="47">
        <v>39671</v>
      </c>
      <c r="E26" s="68">
        <v>0</v>
      </c>
      <c r="F26" s="36"/>
      <c r="G26" s="39">
        <f t="shared" si="0"/>
        <v>0</v>
      </c>
      <c r="H26" s="57"/>
      <c r="I26" s="58"/>
      <c r="J26" s="39"/>
      <c r="K26" s="58"/>
      <c r="L26" s="57"/>
      <c r="O26" s="44"/>
      <c r="P26" s="44"/>
      <c r="Q26" s="44"/>
    </row>
    <row r="27" spans="1:17" s="43" customFormat="1" ht="15">
      <c r="A27" s="45" t="s">
        <v>512</v>
      </c>
      <c r="B27" s="54" t="s">
        <v>10</v>
      </c>
      <c r="C27" s="55">
        <v>39671</v>
      </c>
      <c r="D27" s="55">
        <v>39671</v>
      </c>
      <c r="E27" s="56">
        <v>0</v>
      </c>
      <c r="F27" s="36"/>
      <c r="G27" s="39">
        <f t="shared" si="0"/>
        <v>0</v>
      </c>
      <c r="H27" s="57"/>
      <c r="I27" s="58"/>
      <c r="J27" s="39"/>
      <c r="K27" s="58"/>
      <c r="L27" s="57"/>
      <c r="O27" s="44"/>
      <c r="P27" s="44"/>
      <c r="Q27" s="44"/>
    </row>
    <row r="28" spans="1:17" s="43" customFormat="1" ht="25.5">
      <c r="A28" s="45" t="s">
        <v>1094</v>
      </c>
      <c r="B28" s="46" t="s">
        <v>1095</v>
      </c>
      <c r="C28" s="47">
        <v>76047</v>
      </c>
      <c r="D28" s="47">
        <v>76047</v>
      </c>
      <c r="E28" s="68">
        <v>0</v>
      </c>
      <c r="F28" s="36"/>
      <c r="G28" s="39">
        <f t="shared" si="0"/>
        <v>0</v>
      </c>
      <c r="H28" s="57"/>
      <c r="I28" s="58"/>
      <c r="J28" s="39"/>
      <c r="K28" s="58"/>
      <c r="L28" s="57"/>
      <c r="O28" s="44"/>
      <c r="P28" s="44"/>
      <c r="Q28" s="44"/>
    </row>
    <row r="29" spans="1:17" s="43" customFormat="1" ht="15">
      <c r="A29" s="45" t="s">
        <v>513</v>
      </c>
      <c r="B29" s="54" t="s">
        <v>11</v>
      </c>
      <c r="C29" s="55">
        <v>76047</v>
      </c>
      <c r="D29" s="55">
        <v>76047</v>
      </c>
      <c r="E29" s="56">
        <v>0</v>
      </c>
      <c r="F29" s="36"/>
      <c r="G29" s="39">
        <f t="shared" si="0"/>
        <v>0</v>
      </c>
      <c r="H29" s="57"/>
      <c r="I29" s="58"/>
      <c r="J29" s="39"/>
      <c r="K29" s="58"/>
      <c r="L29" s="57"/>
      <c r="O29" s="44"/>
      <c r="P29" s="44"/>
      <c r="Q29" s="44"/>
    </row>
    <row r="30" spans="1:17" s="43" customFormat="1" ht="29.25" customHeight="1">
      <c r="A30" s="45" t="s">
        <v>1096</v>
      </c>
      <c r="B30" s="46" t="s">
        <v>1097</v>
      </c>
      <c r="C30" s="47">
        <v>80419</v>
      </c>
      <c r="D30" s="47">
        <v>80419</v>
      </c>
      <c r="E30" s="68">
        <v>0</v>
      </c>
      <c r="F30" s="36"/>
      <c r="G30" s="39">
        <f t="shared" si="0"/>
        <v>0</v>
      </c>
      <c r="H30" s="57"/>
      <c r="I30" s="58"/>
      <c r="J30" s="39"/>
      <c r="K30" s="58"/>
      <c r="L30" s="57"/>
      <c r="O30" s="44"/>
      <c r="P30" s="44"/>
      <c r="Q30" s="44"/>
    </row>
    <row r="31" spans="1:17" s="43" customFormat="1" ht="15">
      <c r="A31" s="45" t="s">
        <v>514</v>
      </c>
      <c r="B31" s="54" t="s">
        <v>12</v>
      </c>
      <c r="C31" s="55">
        <v>80419</v>
      </c>
      <c r="D31" s="55">
        <v>80419</v>
      </c>
      <c r="E31" s="56">
        <v>0</v>
      </c>
      <c r="F31" s="36"/>
      <c r="G31" s="39">
        <f t="shared" si="0"/>
        <v>0</v>
      </c>
      <c r="H31" s="57"/>
      <c r="I31" s="58"/>
      <c r="J31" s="39"/>
      <c r="K31" s="58"/>
      <c r="L31" s="57"/>
      <c r="O31" s="44"/>
      <c r="P31" s="44"/>
      <c r="Q31" s="44"/>
    </row>
    <row r="32" spans="1:17" s="43" customFormat="1" ht="27" customHeight="1">
      <c r="A32" s="45" t="s">
        <v>1098</v>
      </c>
      <c r="B32" s="46" t="s">
        <v>1099</v>
      </c>
      <c r="C32" s="47">
        <v>50154</v>
      </c>
      <c r="D32" s="47">
        <v>50154</v>
      </c>
      <c r="E32" s="68">
        <v>0</v>
      </c>
      <c r="F32" s="49"/>
      <c r="G32" s="50">
        <f t="shared" si="0"/>
        <v>0</v>
      </c>
      <c r="H32" s="51"/>
      <c r="I32" s="52"/>
      <c r="J32" s="50"/>
      <c r="K32" s="52"/>
      <c r="L32" s="51"/>
      <c r="O32" s="44"/>
      <c r="P32" s="44"/>
      <c r="Q32" s="44"/>
    </row>
    <row r="33" spans="1:17" s="43" customFormat="1" ht="15">
      <c r="A33" s="45" t="s">
        <v>515</v>
      </c>
      <c r="B33" s="54" t="s">
        <v>13</v>
      </c>
      <c r="C33" s="55">
        <v>50154</v>
      </c>
      <c r="D33" s="55">
        <v>50154</v>
      </c>
      <c r="E33" s="56">
        <v>0</v>
      </c>
      <c r="F33" s="36"/>
      <c r="G33" s="39">
        <f t="shared" si="0"/>
        <v>0</v>
      </c>
      <c r="H33" s="57"/>
      <c r="I33" s="58"/>
      <c r="J33" s="39"/>
      <c r="K33" s="58"/>
      <c r="L33" s="57"/>
      <c r="O33" s="44"/>
      <c r="P33" s="44"/>
      <c r="Q33" s="44"/>
    </row>
    <row r="34" spans="1:17" s="43" customFormat="1" ht="25.5">
      <c r="A34" s="45" t="s">
        <v>1100</v>
      </c>
      <c r="B34" s="46" t="s">
        <v>1101</v>
      </c>
      <c r="C34" s="47">
        <v>12750</v>
      </c>
      <c r="D34" s="47">
        <v>12750</v>
      </c>
      <c r="E34" s="68">
        <v>0</v>
      </c>
      <c r="F34" s="36"/>
      <c r="G34" s="39">
        <f t="shared" si="0"/>
        <v>0</v>
      </c>
      <c r="H34" s="57"/>
      <c r="I34" s="58"/>
      <c r="J34" s="39"/>
      <c r="K34" s="58"/>
      <c r="L34" s="57"/>
      <c r="O34" s="44"/>
      <c r="P34" s="44"/>
      <c r="Q34" s="44"/>
    </row>
    <row r="35" spans="1:17" s="43" customFormat="1" ht="15">
      <c r="A35" s="45" t="s">
        <v>516</v>
      </c>
      <c r="B35" s="54" t="s">
        <v>14</v>
      </c>
      <c r="C35" s="55">
        <v>12750</v>
      </c>
      <c r="D35" s="55">
        <v>12750</v>
      </c>
      <c r="E35" s="56">
        <v>0</v>
      </c>
      <c r="F35" s="36"/>
      <c r="G35" s="39">
        <f t="shared" si="0"/>
        <v>0</v>
      </c>
      <c r="H35" s="57"/>
      <c r="I35" s="58"/>
      <c r="J35" s="39"/>
      <c r="K35" s="58"/>
      <c r="L35" s="57"/>
      <c r="O35" s="44"/>
      <c r="P35" s="44"/>
      <c r="Q35" s="44"/>
    </row>
    <row r="36" spans="1:17" s="43" customFormat="1" ht="15">
      <c r="A36" s="45" t="s">
        <v>517</v>
      </c>
      <c r="B36" s="46" t="s">
        <v>1043</v>
      </c>
      <c r="C36" s="47">
        <v>8347</v>
      </c>
      <c r="D36" s="66">
        <v>0</v>
      </c>
      <c r="E36" s="48">
        <v>8347</v>
      </c>
      <c r="F36" s="36"/>
      <c r="G36" s="39">
        <f t="shared" si="0"/>
        <v>0</v>
      </c>
      <c r="H36" s="57"/>
      <c r="I36" s="69"/>
      <c r="J36" s="70">
        <f>C36-C39-C40-C41-C42-C43-C44-C45</f>
        <v>0</v>
      </c>
      <c r="K36" s="71">
        <f>D36-D37-D40-D41-D42-D43-D44-D45</f>
        <v>0</v>
      </c>
      <c r="L36" s="72">
        <f>E36-E39-E40-E41-E42-E43-E44-E45</f>
        <v>0</v>
      </c>
      <c r="M36" s="53"/>
      <c r="O36" s="44"/>
      <c r="P36" s="44"/>
      <c r="Q36" s="44"/>
    </row>
    <row r="37" spans="1:17" s="43" customFormat="1" ht="15">
      <c r="A37" s="73" t="s">
        <v>518</v>
      </c>
      <c r="B37" s="74" t="s">
        <v>15</v>
      </c>
      <c r="C37" s="75">
        <v>0</v>
      </c>
      <c r="D37" s="76">
        <v>0</v>
      </c>
      <c r="E37" s="77">
        <v>0</v>
      </c>
      <c r="F37" s="36"/>
      <c r="G37" s="39">
        <f t="shared" si="0"/>
        <v>0</v>
      </c>
      <c r="H37" s="57"/>
      <c r="I37" s="58"/>
      <c r="J37" s="39"/>
      <c r="K37" s="58"/>
      <c r="L37" s="57"/>
      <c r="M37" s="182" t="s">
        <v>1102</v>
      </c>
      <c r="O37" s="44"/>
      <c r="P37" s="44"/>
      <c r="Q37" s="44"/>
    </row>
    <row r="38" spans="1:17" s="43" customFormat="1" ht="15">
      <c r="A38" s="73" t="s">
        <v>519</v>
      </c>
      <c r="B38" s="78" t="s">
        <v>16</v>
      </c>
      <c r="C38" s="75">
        <v>0</v>
      </c>
      <c r="D38" s="76">
        <v>0</v>
      </c>
      <c r="E38" s="77">
        <v>0</v>
      </c>
      <c r="F38" s="36"/>
      <c r="G38" s="39">
        <f t="shared" si="0"/>
        <v>0</v>
      </c>
      <c r="H38" s="57"/>
      <c r="I38" s="58"/>
      <c r="J38" s="39"/>
      <c r="K38" s="58"/>
      <c r="L38" s="57"/>
      <c r="M38" s="182"/>
      <c r="O38" s="44"/>
      <c r="P38" s="44"/>
      <c r="Q38" s="44"/>
    </row>
    <row r="39" spans="1:17" s="43" customFormat="1" ht="15">
      <c r="A39" s="73" t="s">
        <v>1103</v>
      </c>
      <c r="B39" s="79" t="s">
        <v>1104</v>
      </c>
      <c r="C39" s="80">
        <v>3791</v>
      </c>
      <c r="D39" s="81"/>
      <c r="E39" s="82">
        <v>3791</v>
      </c>
      <c r="F39" s="36"/>
      <c r="G39" s="39"/>
      <c r="H39" s="57"/>
      <c r="I39" s="58"/>
      <c r="J39" s="39"/>
      <c r="K39" s="58"/>
      <c r="L39" s="57"/>
      <c r="O39" s="44"/>
      <c r="P39" s="44"/>
      <c r="Q39" s="44"/>
    </row>
    <row r="40" spans="1:17" s="43" customFormat="1" ht="15" customHeight="1">
      <c r="A40" s="45" t="s">
        <v>520</v>
      </c>
      <c r="B40" s="54" t="s">
        <v>17</v>
      </c>
      <c r="C40" s="63">
        <v>505</v>
      </c>
      <c r="D40" s="83">
        <v>0</v>
      </c>
      <c r="E40" s="63">
        <v>505</v>
      </c>
      <c r="F40" s="36"/>
      <c r="G40" s="39">
        <f aca="true" t="shared" si="1" ref="G40:G56">C40-D40-E40</f>
        <v>0</v>
      </c>
      <c r="H40" s="57"/>
      <c r="I40" s="58"/>
      <c r="J40" s="39"/>
      <c r="K40" s="58"/>
      <c r="L40" s="57"/>
      <c r="O40" s="44"/>
      <c r="P40" s="44"/>
      <c r="Q40" s="44"/>
    </row>
    <row r="41" spans="1:17" s="43" customFormat="1" ht="15">
      <c r="A41" s="45" t="s">
        <v>521</v>
      </c>
      <c r="B41" s="84" t="s">
        <v>18</v>
      </c>
      <c r="C41" s="55">
        <v>953</v>
      </c>
      <c r="D41" s="83">
        <v>0</v>
      </c>
      <c r="E41" s="55">
        <v>953</v>
      </c>
      <c r="F41" s="36"/>
      <c r="G41" s="39">
        <f t="shared" si="1"/>
        <v>0</v>
      </c>
      <c r="H41" s="57"/>
      <c r="I41" s="58"/>
      <c r="J41" s="39"/>
      <c r="K41" s="58"/>
      <c r="L41" s="57"/>
      <c r="O41" s="44"/>
      <c r="P41" s="44"/>
      <c r="Q41" s="44"/>
    </row>
    <row r="42" spans="1:17" s="43" customFormat="1" ht="15.75" customHeight="1">
      <c r="A42" s="45" t="s">
        <v>522</v>
      </c>
      <c r="B42" s="84" t="s">
        <v>19</v>
      </c>
      <c r="C42" s="55">
        <v>878</v>
      </c>
      <c r="D42" s="83">
        <v>0</v>
      </c>
      <c r="E42" s="55">
        <v>878</v>
      </c>
      <c r="F42" s="49"/>
      <c r="G42" s="50">
        <f t="shared" si="1"/>
        <v>0</v>
      </c>
      <c r="H42" s="51"/>
      <c r="I42" s="52"/>
      <c r="J42" s="50"/>
      <c r="K42" s="52"/>
      <c r="L42" s="51"/>
      <c r="O42" s="44"/>
      <c r="P42" s="44"/>
      <c r="Q42" s="44"/>
    </row>
    <row r="43" spans="1:17" s="43" customFormat="1" ht="17.25" customHeight="1">
      <c r="A43" s="45" t="s">
        <v>523</v>
      </c>
      <c r="B43" s="84" t="s">
        <v>20</v>
      </c>
      <c r="C43" s="55">
        <v>925</v>
      </c>
      <c r="D43" s="83">
        <v>0</v>
      </c>
      <c r="E43" s="55">
        <v>925</v>
      </c>
      <c r="F43" s="49"/>
      <c r="G43" s="50">
        <f t="shared" si="1"/>
        <v>0</v>
      </c>
      <c r="H43" s="51"/>
      <c r="I43" s="52"/>
      <c r="J43" s="50"/>
      <c r="K43" s="52"/>
      <c r="L43" s="51"/>
      <c r="O43" s="44"/>
      <c r="P43" s="44"/>
      <c r="Q43" s="44"/>
    </row>
    <row r="44" spans="1:17" s="43" customFormat="1" ht="15">
      <c r="A44" s="45" t="s">
        <v>524</v>
      </c>
      <c r="B44" s="84" t="s">
        <v>21</v>
      </c>
      <c r="C44" s="55">
        <v>801</v>
      </c>
      <c r="D44" s="83">
        <v>0</v>
      </c>
      <c r="E44" s="55">
        <v>801</v>
      </c>
      <c r="F44" s="36"/>
      <c r="G44" s="39">
        <f t="shared" si="1"/>
        <v>0</v>
      </c>
      <c r="H44" s="57"/>
      <c r="I44" s="58"/>
      <c r="J44" s="39"/>
      <c r="K44" s="58"/>
      <c r="L44" s="57"/>
      <c r="O44" s="44"/>
      <c r="P44" s="44"/>
      <c r="Q44" s="44"/>
    </row>
    <row r="45" spans="1:17" s="43" customFormat="1" ht="15">
      <c r="A45" s="45" t="s">
        <v>525</v>
      </c>
      <c r="B45" s="84" t="s">
        <v>22</v>
      </c>
      <c r="C45" s="55">
        <v>494</v>
      </c>
      <c r="D45" s="83">
        <v>0</v>
      </c>
      <c r="E45" s="55">
        <v>494</v>
      </c>
      <c r="F45" s="36"/>
      <c r="G45" s="39">
        <f t="shared" si="1"/>
        <v>0</v>
      </c>
      <c r="H45" s="57"/>
      <c r="I45" s="58"/>
      <c r="J45" s="39"/>
      <c r="K45" s="58"/>
      <c r="L45" s="57"/>
      <c r="O45" s="44"/>
      <c r="P45" s="44"/>
      <c r="Q45" s="44"/>
    </row>
    <row r="46" spans="1:17" s="43" customFormat="1" ht="38.25">
      <c r="A46" s="45" t="s">
        <v>526</v>
      </c>
      <c r="B46" s="46" t="s">
        <v>1047</v>
      </c>
      <c r="C46" s="47">
        <v>17605</v>
      </c>
      <c r="D46" s="66">
        <v>16476</v>
      </c>
      <c r="E46" s="48">
        <v>1129</v>
      </c>
      <c r="F46" s="36"/>
      <c r="G46" s="39">
        <f t="shared" si="1"/>
        <v>0</v>
      </c>
      <c r="H46" s="57"/>
      <c r="I46" s="58"/>
      <c r="J46" s="70">
        <f>C46-C47-C49-C51-C53-C55-C57</f>
        <v>0</v>
      </c>
      <c r="K46" s="71">
        <f>D46-D47-D49-D51-D53-D55-D57</f>
        <v>0</v>
      </c>
      <c r="L46" s="72">
        <f>E46-E47-E49-E51-E53-E55-E57</f>
        <v>0</v>
      </c>
      <c r="M46" s="53"/>
      <c r="O46" s="44"/>
      <c r="P46" s="44"/>
      <c r="Q46" s="44"/>
    </row>
    <row r="47" spans="1:17" s="43" customFormat="1" ht="15">
      <c r="A47" s="45" t="s">
        <v>527</v>
      </c>
      <c r="B47" s="54" t="s">
        <v>23</v>
      </c>
      <c r="C47" s="55">
        <v>11988</v>
      </c>
      <c r="D47" s="67">
        <v>11982</v>
      </c>
      <c r="E47" s="56">
        <v>6</v>
      </c>
      <c r="F47" s="36"/>
      <c r="G47" s="39">
        <f t="shared" si="1"/>
        <v>0</v>
      </c>
      <c r="H47" s="57"/>
      <c r="I47" s="58"/>
      <c r="J47" s="39"/>
      <c r="K47" s="58"/>
      <c r="L47" s="57"/>
      <c r="O47" s="44"/>
      <c r="P47" s="44"/>
      <c r="Q47" s="44"/>
    </row>
    <row r="48" spans="1:17" s="43" customFormat="1" ht="15">
      <c r="A48" s="45" t="s">
        <v>528</v>
      </c>
      <c r="B48" s="85" t="s">
        <v>24</v>
      </c>
      <c r="C48" s="55">
        <v>11982</v>
      </c>
      <c r="D48" s="67">
        <v>11982</v>
      </c>
      <c r="E48" s="56">
        <v>0</v>
      </c>
      <c r="F48" s="36"/>
      <c r="G48" s="39">
        <f t="shared" si="1"/>
        <v>0</v>
      </c>
      <c r="H48" s="57"/>
      <c r="I48" s="58"/>
      <c r="J48" s="70"/>
      <c r="K48" s="71"/>
      <c r="L48" s="72"/>
      <c r="O48" s="44"/>
      <c r="P48" s="44"/>
      <c r="Q48" s="44"/>
    </row>
    <row r="49" spans="1:17" s="43" customFormat="1" ht="15">
      <c r="A49" s="45" t="s">
        <v>529</v>
      </c>
      <c r="B49" s="54" t="s">
        <v>25</v>
      </c>
      <c r="C49" s="55">
        <v>1401</v>
      </c>
      <c r="D49" s="67">
        <v>1120</v>
      </c>
      <c r="E49" s="56">
        <v>281</v>
      </c>
      <c r="F49" s="36"/>
      <c r="G49" s="39">
        <f t="shared" si="1"/>
        <v>0</v>
      </c>
      <c r="H49" s="57"/>
      <c r="I49" s="58"/>
      <c r="J49" s="39"/>
      <c r="K49" s="58"/>
      <c r="L49" s="57"/>
      <c r="O49" s="44"/>
      <c r="P49" s="44"/>
      <c r="Q49" s="44"/>
    </row>
    <row r="50" spans="1:17" s="43" customFormat="1" ht="15">
      <c r="A50" s="45" t="s">
        <v>530</v>
      </c>
      <c r="B50" s="85" t="s">
        <v>26</v>
      </c>
      <c r="C50" s="55">
        <v>1120</v>
      </c>
      <c r="D50" s="67">
        <v>1120</v>
      </c>
      <c r="E50" s="56">
        <v>0</v>
      </c>
      <c r="F50" s="36"/>
      <c r="G50" s="39">
        <f t="shared" si="1"/>
        <v>0</v>
      </c>
      <c r="H50" s="57"/>
      <c r="I50" s="58"/>
      <c r="J50" s="70"/>
      <c r="K50" s="71"/>
      <c r="L50" s="72"/>
      <c r="O50" s="44"/>
      <c r="P50" s="44"/>
      <c r="Q50" s="44"/>
    </row>
    <row r="51" spans="1:17" s="43" customFormat="1" ht="15">
      <c r="A51" s="45" t="s">
        <v>531</v>
      </c>
      <c r="B51" s="54" t="s">
        <v>27</v>
      </c>
      <c r="C51" s="55">
        <v>1017</v>
      </c>
      <c r="D51" s="67">
        <v>924</v>
      </c>
      <c r="E51" s="56">
        <v>93</v>
      </c>
      <c r="F51" s="36"/>
      <c r="G51" s="39">
        <f t="shared" si="1"/>
        <v>0</v>
      </c>
      <c r="H51" s="57"/>
      <c r="I51" s="58"/>
      <c r="J51" s="39"/>
      <c r="K51" s="58"/>
      <c r="L51" s="57"/>
      <c r="O51" s="44"/>
      <c r="P51" s="44"/>
      <c r="Q51" s="44"/>
    </row>
    <row r="52" spans="1:17" s="43" customFormat="1" ht="15">
      <c r="A52" s="45" t="s">
        <v>532</v>
      </c>
      <c r="B52" s="85" t="s">
        <v>28</v>
      </c>
      <c r="C52" s="55">
        <v>924</v>
      </c>
      <c r="D52" s="67">
        <v>924</v>
      </c>
      <c r="E52" s="56">
        <v>0</v>
      </c>
      <c r="F52" s="36"/>
      <c r="G52" s="39">
        <f t="shared" si="1"/>
        <v>0</v>
      </c>
      <c r="H52" s="57"/>
      <c r="I52" s="58"/>
      <c r="J52" s="70"/>
      <c r="K52" s="71"/>
      <c r="L52" s="72"/>
      <c r="O52" s="44"/>
      <c r="P52" s="44"/>
      <c r="Q52" s="44"/>
    </row>
    <row r="53" spans="1:17" s="43" customFormat="1" ht="15">
      <c r="A53" s="45" t="s">
        <v>533</v>
      </c>
      <c r="B53" s="54" t="s">
        <v>29</v>
      </c>
      <c r="C53" s="55">
        <v>1003</v>
      </c>
      <c r="D53" s="67">
        <v>972</v>
      </c>
      <c r="E53" s="56">
        <v>31</v>
      </c>
      <c r="F53" s="36"/>
      <c r="G53" s="39">
        <f t="shared" si="1"/>
        <v>0</v>
      </c>
      <c r="H53" s="57"/>
      <c r="I53" s="58"/>
      <c r="J53" s="39"/>
      <c r="K53" s="58"/>
      <c r="L53" s="57"/>
      <c r="O53" s="44"/>
      <c r="P53" s="44"/>
      <c r="Q53" s="44"/>
    </row>
    <row r="54" spans="1:17" s="43" customFormat="1" ht="15">
      <c r="A54" s="45" t="s">
        <v>534</v>
      </c>
      <c r="B54" s="85" t="s">
        <v>30</v>
      </c>
      <c r="C54" s="55">
        <v>972</v>
      </c>
      <c r="D54" s="67">
        <v>972</v>
      </c>
      <c r="E54" s="56">
        <v>0</v>
      </c>
      <c r="F54" s="36"/>
      <c r="G54" s="39">
        <f t="shared" si="1"/>
        <v>0</v>
      </c>
      <c r="H54" s="57"/>
      <c r="I54" s="58"/>
      <c r="J54" s="70"/>
      <c r="K54" s="71"/>
      <c r="L54" s="72"/>
      <c r="O54" s="44"/>
      <c r="P54" s="44"/>
      <c r="Q54" s="44"/>
    </row>
    <row r="55" spans="1:17" s="43" customFormat="1" ht="15">
      <c r="A55" s="45" t="s">
        <v>535</v>
      </c>
      <c r="B55" s="54" t="s">
        <v>31</v>
      </c>
      <c r="C55" s="55">
        <v>1478</v>
      </c>
      <c r="D55" s="67">
        <v>1478</v>
      </c>
      <c r="E55" s="56">
        <v>0</v>
      </c>
      <c r="F55" s="36"/>
      <c r="G55" s="39">
        <f t="shared" si="1"/>
        <v>0</v>
      </c>
      <c r="H55" s="57"/>
      <c r="I55" s="58"/>
      <c r="J55" s="39"/>
      <c r="K55" s="58"/>
      <c r="L55" s="57"/>
      <c r="O55" s="44"/>
      <c r="P55" s="44"/>
      <c r="Q55" s="44"/>
    </row>
    <row r="56" spans="1:17" s="43" customFormat="1" ht="15">
      <c r="A56" s="45" t="s">
        <v>536</v>
      </c>
      <c r="B56" s="85" t="s">
        <v>32</v>
      </c>
      <c r="C56" s="55">
        <v>1478</v>
      </c>
      <c r="D56" s="67">
        <v>1478</v>
      </c>
      <c r="E56" s="56">
        <v>0</v>
      </c>
      <c r="F56" s="36"/>
      <c r="G56" s="39">
        <f t="shared" si="1"/>
        <v>0</v>
      </c>
      <c r="H56" s="57"/>
      <c r="I56" s="58"/>
      <c r="J56" s="70"/>
      <c r="K56" s="71"/>
      <c r="L56" s="72"/>
      <c r="O56" s="44"/>
      <c r="P56" s="44"/>
      <c r="Q56" s="44"/>
    </row>
    <row r="57" spans="1:17" s="43" customFormat="1" ht="15">
      <c r="A57" s="45" t="s">
        <v>537</v>
      </c>
      <c r="B57" s="84" t="s">
        <v>33</v>
      </c>
      <c r="C57" s="55">
        <v>718</v>
      </c>
      <c r="D57" s="67">
        <v>0</v>
      </c>
      <c r="E57" s="56">
        <v>718</v>
      </c>
      <c r="F57" s="36"/>
      <c r="G57" s="39">
        <f>C57-D57-E57</f>
        <v>0</v>
      </c>
      <c r="H57" s="57"/>
      <c r="I57" s="58"/>
      <c r="J57" s="39"/>
      <c r="K57" s="58"/>
      <c r="L57" s="57"/>
      <c r="O57" s="44"/>
      <c r="P57" s="44"/>
      <c r="Q57" s="44"/>
    </row>
    <row r="58" spans="1:17" s="43" customFormat="1" ht="15">
      <c r="A58" s="45" t="s">
        <v>538</v>
      </c>
      <c r="B58" s="46" t="s">
        <v>1048</v>
      </c>
      <c r="C58" s="47">
        <v>49819</v>
      </c>
      <c r="D58" s="66">
        <v>20833</v>
      </c>
      <c r="E58" s="48">
        <v>28986</v>
      </c>
      <c r="F58" s="36"/>
      <c r="G58" s="39">
        <f aca="true" t="shared" si="2" ref="G58:G121">C58-D58-E58</f>
        <v>0</v>
      </c>
      <c r="H58" s="57"/>
      <c r="I58" s="58"/>
      <c r="J58" s="70">
        <f>C58-C59-C61-C62-C63-C64-C65-C66-C67-C68-C69-C70-C71-C72-C73-C74-C75-C76-C77-C78-C79-C80-C81-C82-C83-C84</f>
        <v>0</v>
      </c>
      <c r="K58" s="71">
        <f>D58-D59-D61-D62-D63-D64-D65-D66-D67-D68-D69-D70-D71-D72-D73-D74-D75-D76-D77-D78-D79-D80-D81-D82-D83-D84</f>
        <v>0</v>
      </c>
      <c r="L58" s="72">
        <f>E58-E59-E61-E62-E63-E64-E65-E66-E67-E68-E69-E70-E71-E72-E73-E74-E75-E76-E77-E78-E79-E80-E81-E82-E83-E84</f>
        <v>0</v>
      </c>
      <c r="M58" s="53"/>
      <c r="O58" s="44"/>
      <c r="P58" s="44"/>
      <c r="Q58" s="44"/>
    </row>
    <row r="59" spans="1:17" s="43" customFormat="1" ht="15">
      <c r="A59" s="45" t="s">
        <v>539</v>
      </c>
      <c r="B59" s="54" t="s">
        <v>35</v>
      </c>
      <c r="C59" s="55">
        <v>20833</v>
      </c>
      <c r="D59" s="67">
        <v>20833</v>
      </c>
      <c r="E59" s="56">
        <v>0</v>
      </c>
      <c r="F59" s="36"/>
      <c r="G59" s="39">
        <f t="shared" si="2"/>
        <v>0</v>
      </c>
      <c r="H59" s="57"/>
      <c r="I59" s="58"/>
      <c r="J59" s="70"/>
      <c r="K59" s="71"/>
      <c r="L59" s="72"/>
      <c r="O59" s="44"/>
      <c r="P59" s="44"/>
      <c r="Q59" s="44"/>
    </row>
    <row r="60" spans="1:17" s="43" customFormat="1" ht="15">
      <c r="A60" s="45" t="s">
        <v>540</v>
      </c>
      <c r="B60" s="85" t="s">
        <v>36</v>
      </c>
      <c r="C60" s="55">
        <v>20833</v>
      </c>
      <c r="D60" s="67">
        <v>20833</v>
      </c>
      <c r="E60" s="56">
        <v>0</v>
      </c>
      <c r="F60" s="36"/>
      <c r="G60" s="39">
        <f t="shared" si="2"/>
        <v>0</v>
      </c>
      <c r="H60" s="57"/>
      <c r="I60" s="58"/>
      <c r="J60" s="39"/>
      <c r="K60" s="58"/>
      <c r="L60" s="57"/>
      <c r="O60" s="44"/>
      <c r="P60" s="44"/>
      <c r="Q60" s="44"/>
    </row>
    <row r="61" spans="1:17" s="43" customFormat="1" ht="15">
      <c r="A61" s="45" t="s">
        <v>541</v>
      </c>
      <c r="B61" s="84" t="s">
        <v>37</v>
      </c>
      <c r="C61" s="55">
        <v>1418</v>
      </c>
      <c r="D61" s="67">
        <v>0</v>
      </c>
      <c r="E61" s="55">
        <v>1418</v>
      </c>
      <c r="F61" s="36"/>
      <c r="G61" s="39">
        <f t="shared" si="2"/>
        <v>0</v>
      </c>
      <c r="H61" s="57"/>
      <c r="I61" s="58"/>
      <c r="J61" s="70"/>
      <c r="K61" s="71"/>
      <c r="L61" s="72"/>
      <c r="O61" s="44"/>
      <c r="P61" s="44"/>
      <c r="Q61" s="44"/>
    </row>
    <row r="62" spans="1:17" s="43" customFormat="1" ht="15">
      <c r="A62" s="45" t="s">
        <v>542</v>
      </c>
      <c r="B62" s="84" t="s">
        <v>38</v>
      </c>
      <c r="C62" s="55">
        <v>851</v>
      </c>
      <c r="D62" s="67">
        <v>0</v>
      </c>
      <c r="E62" s="55">
        <v>851</v>
      </c>
      <c r="F62" s="36"/>
      <c r="G62" s="39">
        <f t="shared" si="2"/>
        <v>0</v>
      </c>
      <c r="H62" s="57"/>
      <c r="I62" s="58"/>
      <c r="J62" s="39"/>
      <c r="K62" s="58"/>
      <c r="L62" s="57"/>
      <c r="O62" s="44"/>
      <c r="P62" s="44"/>
      <c r="Q62" s="44"/>
    </row>
    <row r="63" spans="1:17" s="43" customFormat="1" ht="15">
      <c r="A63" s="45" t="s">
        <v>543</v>
      </c>
      <c r="B63" s="84" t="s">
        <v>39</v>
      </c>
      <c r="C63" s="55">
        <v>1371</v>
      </c>
      <c r="D63" s="67">
        <v>0</v>
      </c>
      <c r="E63" s="55">
        <v>1371</v>
      </c>
      <c r="F63" s="36"/>
      <c r="G63" s="39">
        <f t="shared" si="2"/>
        <v>0</v>
      </c>
      <c r="H63" s="57"/>
      <c r="I63" s="58"/>
      <c r="J63" s="70"/>
      <c r="K63" s="71"/>
      <c r="L63" s="72"/>
      <c r="O63" s="44"/>
      <c r="P63" s="44"/>
      <c r="Q63" s="44"/>
    </row>
    <row r="64" spans="1:17" s="43" customFormat="1" ht="15">
      <c r="A64" s="45" t="s">
        <v>544</v>
      </c>
      <c r="B64" s="84" t="s">
        <v>40</v>
      </c>
      <c r="C64" s="55">
        <v>1479</v>
      </c>
      <c r="D64" s="67">
        <v>0</v>
      </c>
      <c r="E64" s="55">
        <v>1479</v>
      </c>
      <c r="F64" s="36"/>
      <c r="G64" s="39">
        <f t="shared" si="2"/>
        <v>0</v>
      </c>
      <c r="H64" s="57"/>
      <c r="I64" s="58"/>
      <c r="J64" s="39"/>
      <c r="K64" s="58"/>
      <c r="L64" s="57"/>
      <c r="O64" s="44"/>
      <c r="P64" s="44"/>
      <c r="Q64" s="44"/>
    </row>
    <row r="65" spans="1:17" s="43" customFormat="1" ht="15">
      <c r="A65" s="45" t="s">
        <v>545</v>
      </c>
      <c r="B65" s="84" t="s">
        <v>41</v>
      </c>
      <c r="C65" s="55">
        <v>638</v>
      </c>
      <c r="D65" s="67">
        <v>0</v>
      </c>
      <c r="E65" s="55">
        <v>638</v>
      </c>
      <c r="F65" s="36"/>
      <c r="G65" s="39">
        <f t="shared" si="2"/>
        <v>0</v>
      </c>
      <c r="H65" s="57"/>
      <c r="I65" s="58"/>
      <c r="J65" s="70"/>
      <c r="K65" s="71"/>
      <c r="L65" s="72"/>
      <c r="O65" s="44"/>
      <c r="P65" s="44"/>
      <c r="Q65" s="44"/>
    </row>
    <row r="66" spans="1:17" s="43" customFormat="1" ht="15">
      <c r="A66" s="45" t="s">
        <v>546</v>
      </c>
      <c r="B66" s="84" t="s">
        <v>42</v>
      </c>
      <c r="C66" s="55">
        <v>1969</v>
      </c>
      <c r="D66" s="67">
        <v>0</v>
      </c>
      <c r="E66" s="55">
        <v>1969</v>
      </c>
      <c r="F66" s="36"/>
      <c r="G66" s="39">
        <f t="shared" si="2"/>
        <v>0</v>
      </c>
      <c r="H66" s="57"/>
      <c r="I66" s="58"/>
      <c r="J66" s="39"/>
      <c r="K66" s="58"/>
      <c r="L66" s="57"/>
      <c r="O66" s="44"/>
      <c r="P66" s="44"/>
      <c r="Q66" s="44"/>
    </row>
    <row r="67" spans="1:17" s="43" customFormat="1" ht="15">
      <c r="A67" s="45" t="s">
        <v>547</v>
      </c>
      <c r="B67" s="84" t="s">
        <v>43</v>
      </c>
      <c r="C67" s="55">
        <v>2012</v>
      </c>
      <c r="D67" s="67">
        <v>0</v>
      </c>
      <c r="E67" s="55">
        <v>2012</v>
      </c>
      <c r="F67" s="36"/>
      <c r="G67" s="39">
        <f t="shared" si="2"/>
        <v>0</v>
      </c>
      <c r="H67" s="57"/>
      <c r="I67" s="58"/>
      <c r="J67" s="70"/>
      <c r="K67" s="71"/>
      <c r="L67" s="72"/>
      <c r="O67" s="44"/>
      <c r="P67" s="44"/>
      <c r="Q67" s="44"/>
    </row>
    <row r="68" spans="1:17" s="43" customFormat="1" ht="15">
      <c r="A68" s="45" t="s">
        <v>548</v>
      </c>
      <c r="B68" s="84" t="s">
        <v>44</v>
      </c>
      <c r="C68" s="55">
        <v>1339</v>
      </c>
      <c r="D68" s="67">
        <v>0</v>
      </c>
      <c r="E68" s="55">
        <v>1339</v>
      </c>
      <c r="F68" s="36"/>
      <c r="G68" s="39">
        <f t="shared" si="2"/>
        <v>0</v>
      </c>
      <c r="H68" s="57"/>
      <c r="I68" s="58"/>
      <c r="J68" s="39"/>
      <c r="K68" s="58"/>
      <c r="L68" s="57"/>
      <c r="O68" s="44"/>
      <c r="P68" s="44"/>
      <c r="Q68" s="44"/>
    </row>
    <row r="69" spans="1:17" s="43" customFormat="1" ht="15">
      <c r="A69" s="45" t="s">
        <v>549</v>
      </c>
      <c r="B69" s="84" t="s">
        <v>45</v>
      </c>
      <c r="C69" s="55">
        <v>1041</v>
      </c>
      <c r="D69" s="67">
        <v>0</v>
      </c>
      <c r="E69" s="55">
        <v>1041</v>
      </c>
      <c r="F69" s="36"/>
      <c r="G69" s="39">
        <f t="shared" si="2"/>
        <v>0</v>
      </c>
      <c r="H69" s="57"/>
      <c r="I69" s="58"/>
      <c r="J69" s="70"/>
      <c r="K69" s="71"/>
      <c r="L69" s="72"/>
      <c r="O69" s="44"/>
      <c r="P69" s="44"/>
      <c r="Q69" s="44"/>
    </row>
    <row r="70" spans="1:17" s="43" customFormat="1" ht="15">
      <c r="A70" s="45" t="s">
        <v>550</v>
      </c>
      <c r="B70" s="84" t="s">
        <v>46</v>
      </c>
      <c r="C70" s="55">
        <v>315</v>
      </c>
      <c r="D70" s="67">
        <v>0</v>
      </c>
      <c r="E70" s="55">
        <v>315</v>
      </c>
      <c r="F70" s="36"/>
      <c r="G70" s="39">
        <f t="shared" si="2"/>
        <v>0</v>
      </c>
      <c r="H70" s="57"/>
      <c r="I70" s="58"/>
      <c r="J70" s="39"/>
      <c r="K70" s="58"/>
      <c r="L70" s="57"/>
      <c r="O70" s="44"/>
      <c r="P70" s="44"/>
      <c r="Q70" s="44"/>
    </row>
    <row r="71" spans="1:17" s="43" customFormat="1" ht="15">
      <c r="A71" s="45" t="s">
        <v>551</v>
      </c>
      <c r="B71" s="84" t="s">
        <v>47</v>
      </c>
      <c r="C71" s="55">
        <v>589</v>
      </c>
      <c r="D71" s="67">
        <v>0</v>
      </c>
      <c r="E71" s="55">
        <v>589</v>
      </c>
      <c r="F71" s="36"/>
      <c r="G71" s="39">
        <f t="shared" si="2"/>
        <v>0</v>
      </c>
      <c r="H71" s="57"/>
      <c r="I71" s="58"/>
      <c r="J71" s="70"/>
      <c r="K71" s="71"/>
      <c r="L71" s="72"/>
      <c r="O71" s="44"/>
      <c r="P71" s="44"/>
      <c r="Q71" s="44"/>
    </row>
    <row r="72" spans="1:17" s="43" customFormat="1" ht="15">
      <c r="A72" s="45" t="s">
        <v>552</v>
      </c>
      <c r="B72" s="84" t="s">
        <v>48</v>
      </c>
      <c r="C72" s="55">
        <v>528</v>
      </c>
      <c r="D72" s="67">
        <v>0</v>
      </c>
      <c r="E72" s="55">
        <v>528</v>
      </c>
      <c r="F72" s="36"/>
      <c r="G72" s="39">
        <f t="shared" si="2"/>
        <v>0</v>
      </c>
      <c r="H72" s="57"/>
      <c r="I72" s="58"/>
      <c r="J72" s="39"/>
      <c r="K72" s="58"/>
      <c r="L72" s="57"/>
      <c r="O72" s="44"/>
      <c r="P72" s="44"/>
      <c r="Q72" s="44"/>
    </row>
    <row r="73" spans="1:17" s="43" customFormat="1" ht="15">
      <c r="A73" s="45" t="s">
        <v>553</v>
      </c>
      <c r="B73" s="84" t="s">
        <v>49</v>
      </c>
      <c r="C73" s="55">
        <v>2836</v>
      </c>
      <c r="D73" s="67">
        <v>0</v>
      </c>
      <c r="E73" s="55">
        <v>2836</v>
      </c>
      <c r="F73" s="36"/>
      <c r="G73" s="39">
        <f t="shared" si="2"/>
        <v>0</v>
      </c>
      <c r="H73" s="57"/>
      <c r="I73" s="58"/>
      <c r="J73" s="70"/>
      <c r="K73" s="71"/>
      <c r="L73" s="72"/>
      <c r="O73" s="44"/>
      <c r="P73" s="44"/>
      <c r="Q73" s="44"/>
    </row>
    <row r="74" spans="1:17" s="43" customFormat="1" ht="15">
      <c r="A74" s="45" t="s">
        <v>554</v>
      </c>
      <c r="B74" s="84" t="s">
        <v>50</v>
      </c>
      <c r="C74" s="55">
        <v>2600</v>
      </c>
      <c r="D74" s="67">
        <v>0</v>
      </c>
      <c r="E74" s="55">
        <v>2600</v>
      </c>
      <c r="F74" s="36"/>
      <c r="G74" s="39">
        <f t="shared" si="2"/>
        <v>0</v>
      </c>
      <c r="H74" s="57"/>
      <c r="I74" s="58"/>
      <c r="J74" s="39"/>
      <c r="K74" s="58"/>
      <c r="L74" s="57"/>
      <c r="O74" s="44"/>
      <c r="P74" s="44"/>
      <c r="Q74" s="44"/>
    </row>
    <row r="75" spans="1:17" s="43" customFormat="1" ht="15">
      <c r="A75" s="45" t="s">
        <v>555</v>
      </c>
      <c r="B75" s="84" t="s">
        <v>51</v>
      </c>
      <c r="C75" s="55">
        <v>2990</v>
      </c>
      <c r="D75" s="67">
        <v>0</v>
      </c>
      <c r="E75" s="55">
        <v>2990</v>
      </c>
      <c r="F75" s="36"/>
      <c r="G75" s="39">
        <f t="shared" si="2"/>
        <v>0</v>
      </c>
      <c r="H75" s="57"/>
      <c r="I75" s="58"/>
      <c r="J75" s="70"/>
      <c r="K75" s="71"/>
      <c r="L75" s="72"/>
      <c r="O75" s="44"/>
      <c r="P75" s="44"/>
      <c r="Q75" s="44"/>
    </row>
    <row r="76" spans="1:17" s="43" customFormat="1" ht="15">
      <c r="A76" s="45" t="s">
        <v>556</v>
      </c>
      <c r="B76" s="84" t="s">
        <v>52</v>
      </c>
      <c r="C76" s="55">
        <v>877</v>
      </c>
      <c r="D76" s="67">
        <v>0</v>
      </c>
      <c r="E76" s="55">
        <v>877</v>
      </c>
      <c r="F76" s="36"/>
      <c r="G76" s="39">
        <f t="shared" si="2"/>
        <v>0</v>
      </c>
      <c r="H76" s="57"/>
      <c r="I76" s="58"/>
      <c r="J76" s="39"/>
      <c r="K76" s="58"/>
      <c r="L76" s="57"/>
      <c r="O76" s="44"/>
      <c r="P76" s="44"/>
      <c r="Q76" s="44"/>
    </row>
    <row r="77" spans="1:17" s="43" customFormat="1" ht="15">
      <c r="A77" s="45" t="s">
        <v>557</v>
      </c>
      <c r="B77" s="84" t="s">
        <v>53</v>
      </c>
      <c r="C77" s="55">
        <v>1767</v>
      </c>
      <c r="D77" s="67">
        <v>0</v>
      </c>
      <c r="E77" s="55">
        <v>1767</v>
      </c>
      <c r="F77" s="36"/>
      <c r="G77" s="39">
        <f t="shared" si="2"/>
        <v>0</v>
      </c>
      <c r="H77" s="57"/>
      <c r="I77" s="58"/>
      <c r="J77" s="70"/>
      <c r="K77" s="71"/>
      <c r="L77" s="72"/>
      <c r="O77" s="44"/>
      <c r="P77" s="44"/>
      <c r="Q77" s="44"/>
    </row>
    <row r="78" spans="1:17" s="43" customFormat="1" ht="15">
      <c r="A78" s="45" t="s">
        <v>558</v>
      </c>
      <c r="B78" s="84" t="s">
        <v>54</v>
      </c>
      <c r="C78" s="55">
        <v>716</v>
      </c>
      <c r="D78" s="67">
        <v>0</v>
      </c>
      <c r="E78" s="55">
        <v>716</v>
      </c>
      <c r="F78" s="36"/>
      <c r="G78" s="39">
        <f t="shared" si="2"/>
        <v>0</v>
      </c>
      <c r="H78" s="57"/>
      <c r="I78" s="58"/>
      <c r="J78" s="70"/>
      <c r="K78" s="71"/>
      <c r="L78" s="72"/>
      <c r="O78" s="44"/>
      <c r="P78" s="44"/>
      <c r="Q78" s="44"/>
    </row>
    <row r="79" spans="1:17" s="43" customFormat="1" ht="15">
      <c r="A79" s="45" t="s">
        <v>559</v>
      </c>
      <c r="B79" s="84" t="s">
        <v>55</v>
      </c>
      <c r="C79" s="55">
        <v>1014</v>
      </c>
      <c r="D79" s="67">
        <v>0</v>
      </c>
      <c r="E79" s="55">
        <v>1014</v>
      </c>
      <c r="F79" s="36"/>
      <c r="G79" s="39">
        <f t="shared" si="2"/>
        <v>0</v>
      </c>
      <c r="H79" s="57"/>
      <c r="I79" s="58"/>
      <c r="J79" s="39"/>
      <c r="K79" s="58"/>
      <c r="L79" s="57"/>
      <c r="O79" s="44"/>
      <c r="P79" s="44"/>
      <c r="Q79" s="44"/>
    </row>
    <row r="80" spans="1:17" s="43" customFormat="1" ht="15">
      <c r="A80" s="45" t="s">
        <v>560</v>
      </c>
      <c r="B80" s="84" t="s">
        <v>56</v>
      </c>
      <c r="C80" s="55">
        <v>555</v>
      </c>
      <c r="D80" s="67">
        <v>0</v>
      </c>
      <c r="E80" s="55">
        <v>555</v>
      </c>
      <c r="F80" s="36"/>
      <c r="G80" s="39">
        <f t="shared" si="2"/>
        <v>0</v>
      </c>
      <c r="H80" s="57"/>
      <c r="I80" s="58"/>
      <c r="J80" s="70"/>
      <c r="K80" s="71"/>
      <c r="L80" s="72"/>
      <c r="O80" s="44"/>
      <c r="P80" s="44"/>
      <c r="Q80" s="44"/>
    </row>
    <row r="81" spans="1:17" s="43" customFormat="1" ht="15">
      <c r="A81" s="45" t="s">
        <v>561</v>
      </c>
      <c r="B81" s="84" t="s">
        <v>57</v>
      </c>
      <c r="C81" s="55">
        <v>780</v>
      </c>
      <c r="D81" s="67">
        <v>0</v>
      </c>
      <c r="E81" s="55">
        <v>780</v>
      </c>
      <c r="F81" s="36"/>
      <c r="G81" s="39">
        <f t="shared" si="2"/>
        <v>0</v>
      </c>
      <c r="H81" s="57"/>
      <c r="I81" s="58"/>
      <c r="J81" s="39"/>
      <c r="K81" s="58"/>
      <c r="L81" s="57"/>
      <c r="O81" s="44"/>
      <c r="P81" s="44"/>
      <c r="Q81" s="44"/>
    </row>
    <row r="82" spans="1:17" s="43" customFormat="1" ht="15">
      <c r="A82" s="45" t="s">
        <v>562</v>
      </c>
      <c r="B82" s="84" t="s">
        <v>58</v>
      </c>
      <c r="C82" s="55">
        <v>421</v>
      </c>
      <c r="D82" s="67">
        <v>0</v>
      </c>
      <c r="E82" s="55">
        <v>421</v>
      </c>
      <c r="F82" s="36"/>
      <c r="G82" s="39">
        <f t="shared" si="2"/>
        <v>0</v>
      </c>
      <c r="H82" s="57"/>
      <c r="I82" s="58"/>
      <c r="J82" s="70"/>
      <c r="K82" s="71"/>
      <c r="L82" s="72"/>
      <c r="O82" s="44"/>
      <c r="P82" s="44"/>
      <c r="Q82" s="44"/>
    </row>
    <row r="83" spans="1:17" s="43" customFormat="1" ht="15">
      <c r="A83" s="45" t="s">
        <v>563</v>
      </c>
      <c r="B83" s="84" t="s">
        <v>59</v>
      </c>
      <c r="C83" s="55">
        <v>709</v>
      </c>
      <c r="D83" s="67">
        <v>0</v>
      </c>
      <c r="E83" s="55">
        <v>709</v>
      </c>
      <c r="F83" s="36"/>
      <c r="G83" s="39">
        <f t="shared" si="2"/>
        <v>0</v>
      </c>
      <c r="H83" s="57"/>
      <c r="I83" s="58"/>
      <c r="J83" s="39"/>
      <c r="K83" s="58"/>
      <c r="L83" s="57"/>
      <c r="O83" s="44"/>
      <c r="P83" s="44"/>
      <c r="Q83" s="44"/>
    </row>
    <row r="84" spans="1:17" s="43" customFormat="1" ht="25.5">
      <c r="A84" s="45"/>
      <c r="B84" s="84" t="s">
        <v>1049</v>
      </c>
      <c r="C84" s="55">
        <v>171</v>
      </c>
      <c r="D84" s="67">
        <v>0</v>
      </c>
      <c r="E84" s="86">
        <v>171</v>
      </c>
      <c r="F84" s="36"/>
      <c r="G84" s="39">
        <f t="shared" si="2"/>
        <v>0</v>
      </c>
      <c r="H84" s="57"/>
      <c r="I84" s="58"/>
      <c r="J84" s="39"/>
      <c r="K84" s="58"/>
      <c r="L84" s="57"/>
      <c r="O84" s="44"/>
      <c r="P84" s="44"/>
      <c r="Q84" s="44"/>
    </row>
    <row r="85" spans="1:17" s="43" customFormat="1" ht="15">
      <c r="A85" s="45" t="s">
        <v>564</v>
      </c>
      <c r="B85" s="46" t="s">
        <v>1050</v>
      </c>
      <c r="C85" s="47">
        <v>8263</v>
      </c>
      <c r="D85" s="66">
        <v>4890</v>
      </c>
      <c r="E85" s="48">
        <v>3373</v>
      </c>
      <c r="F85" s="36"/>
      <c r="G85" s="39">
        <f t="shared" si="2"/>
        <v>0</v>
      </c>
      <c r="H85" s="57"/>
      <c r="I85" s="58"/>
      <c r="J85" s="70">
        <f>C85-C86-C88-C89-C90-C91-C92-C93-C94-C95-C96-C97</f>
        <v>0</v>
      </c>
      <c r="K85" s="71">
        <f>D85-D86-D88-D89-D90-D91-D92-D93-D94-D95-D96-D97</f>
        <v>0</v>
      </c>
      <c r="L85" s="72">
        <f>E85-E86-E88-E89-E90-E91-E92-E93-E94-E95-E96-E97</f>
        <v>0</v>
      </c>
      <c r="M85" s="53"/>
      <c r="O85" s="44"/>
      <c r="P85" s="44"/>
      <c r="Q85" s="44"/>
    </row>
    <row r="86" spans="1:17" s="43" customFormat="1" ht="15">
      <c r="A86" s="45" t="s">
        <v>565</v>
      </c>
      <c r="B86" s="54" t="s">
        <v>60</v>
      </c>
      <c r="C86" s="55">
        <v>4890</v>
      </c>
      <c r="D86" s="67">
        <v>4890</v>
      </c>
      <c r="E86" s="56">
        <v>0</v>
      </c>
      <c r="F86" s="36"/>
      <c r="G86" s="39">
        <f t="shared" si="2"/>
        <v>0</v>
      </c>
      <c r="H86" s="57"/>
      <c r="I86" s="58"/>
      <c r="J86" s="39"/>
      <c r="K86" s="58"/>
      <c r="L86" s="57"/>
      <c r="O86" s="44"/>
      <c r="P86" s="44"/>
      <c r="Q86" s="44"/>
    </row>
    <row r="87" spans="1:17" s="43" customFormat="1" ht="15">
      <c r="A87" s="45" t="s">
        <v>566</v>
      </c>
      <c r="B87" s="85" t="s">
        <v>61</v>
      </c>
      <c r="C87" s="55">
        <v>4890</v>
      </c>
      <c r="D87" s="67">
        <v>4890</v>
      </c>
      <c r="E87" s="56">
        <v>0</v>
      </c>
      <c r="F87" s="36"/>
      <c r="G87" s="39">
        <f t="shared" si="2"/>
        <v>0</v>
      </c>
      <c r="H87" s="57"/>
      <c r="I87" s="58"/>
      <c r="J87" s="70"/>
      <c r="K87" s="71"/>
      <c r="L87" s="72"/>
      <c r="O87" s="44"/>
      <c r="P87" s="44"/>
      <c r="Q87" s="44"/>
    </row>
    <row r="88" spans="1:17" s="43" customFormat="1" ht="15">
      <c r="A88" s="45" t="s">
        <v>567</v>
      </c>
      <c r="B88" s="84" t="s">
        <v>62</v>
      </c>
      <c r="C88" s="55">
        <v>593</v>
      </c>
      <c r="D88" s="67">
        <v>0</v>
      </c>
      <c r="E88" s="55">
        <v>593</v>
      </c>
      <c r="F88" s="36"/>
      <c r="G88" s="39">
        <f t="shared" si="2"/>
        <v>0</v>
      </c>
      <c r="H88" s="57"/>
      <c r="I88" s="58"/>
      <c r="J88" s="39"/>
      <c r="K88" s="58"/>
      <c r="L88" s="57"/>
      <c r="O88" s="44"/>
      <c r="P88" s="44"/>
      <c r="Q88" s="44"/>
    </row>
    <row r="89" spans="1:17" s="43" customFormat="1" ht="15">
      <c r="A89" s="45" t="s">
        <v>568</v>
      </c>
      <c r="B89" s="84" t="s">
        <v>63</v>
      </c>
      <c r="C89" s="55">
        <v>628</v>
      </c>
      <c r="D89" s="67">
        <v>0</v>
      </c>
      <c r="E89" s="55">
        <v>628</v>
      </c>
      <c r="F89" s="36"/>
      <c r="G89" s="39">
        <f t="shared" si="2"/>
        <v>0</v>
      </c>
      <c r="H89" s="57"/>
      <c r="I89" s="58"/>
      <c r="J89" s="70"/>
      <c r="K89" s="71"/>
      <c r="L89" s="72"/>
      <c r="O89" s="44"/>
      <c r="P89" s="44"/>
      <c r="Q89" s="44"/>
    </row>
    <row r="90" spans="1:17" s="43" customFormat="1" ht="15">
      <c r="A90" s="45" t="s">
        <v>569</v>
      </c>
      <c r="B90" s="84" t="s">
        <v>64</v>
      </c>
      <c r="C90" s="55">
        <v>440</v>
      </c>
      <c r="D90" s="67">
        <v>0</v>
      </c>
      <c r="E90" s="55">
        <v>440</v>
      </c>
      <c r="F90" s="36"/>
      <c r="G90" s="39">
        <f t="shared" si="2"/>
        <v>0</v>
      </c>
      <c r="H90" s="57"/>
      <c r="I90" s="58"/>
      <c r="J90" s="39"/>
      <c r="K90" s="58"/>
      <c r="L90" s="57"/>
      <c r="O90" s="44"/>
      <c r="P90" s="44"/>
      <c r="Q90" s="44"/>
    </row>
    <row r="91" spans="1:17" s="43" customFormat="1" ht="15">
      <c r="A91" s="45" t="s">
        <v>570</v>
      </c>
      <c r="B91" s="84" t="s">
        <v>65</v>
      </c>
      <c r="C91" s="55">
        <v>153</v>
      </c>
      <c r="D91" s="67">
        <v>0</v>
      </c>
      <c r="E91" s="55">
        <v>153</v>
      </c>
      <c r="F91" s="36"/>
      <c r="G91" s="39">
        <f t="shared" si="2"/>
        <v>0</v>
      </c>
      <c r="H91" s="57"/>
      <c r="I91" s="58"/>
      <c r="J91" s="70"/>
      <c r="K91" s="71"/>
      <c r="L91" s="72"/>
      <c r="O91" s="44"/>
      <c r="P91" s="44"/>
      <c r="Q91" s="44"/>
    </row>
    <row r="92" spans="1:17" s="43" customFormat="1" ht="15" customHeight="1">
      <c r="A92" s="45" t="s">
        <v>571</v>
      </c>
      <c r="B92" s="84" t="s">
        <v>66</v>
      </c>
      <c r="C92" s="55">
        <v>323</v>
      </c>
      <c r="D92" s="67">
        <v>0</v>
      </c>
      <c r="E92" s="55">
        <v>323</v>
      </c>
      <c r="F92" s="36"/>
      <c r="G92" s="39">
        <f t="shared" si="2"/>
        <v>0</v>
      </c>
      <c r="H92" s="57"/>
      <c r="I92" s="58"/>
      <c r="J92" s="39"/>
      <c r="K92" s="58"/>
      <c r="L92" s="57"/>
      <c r="O92" s="44"/>
      <c r="P92" s="44"/>
      <c r="Q92" s="44"/>
    </row>
    <row r="93" spans="1:18" ht="15">
      <c r="A93" s="45" t="s">
        <v>572</v>
      </c>
      <c r="B93" s="84" t="s">
        <v>67</v>
      </c>
      <c r="C93" s="55">
        <v>552</v>
      </c>
      <c r="D93" s="67">
        <v>0</v>
      </c>
      <c r="E93" s="55">
        <v>552</v>
      </c>
      <c r="F93" s="87"/>
      <c r="G93" s="39">
        <f t="shared" si="2"/>
        <v>0</v>
      </c>
      <c r="H93" s="57"/>
      <c r="I93"/>
      <c r="J93" s="70"/>
      <c r="K93" s="71"/>
      <c r="L93" s="72"/>
      <c r="O93" s="44"/>
      <c r="P93" s="44"/>
      <c r="Q93" s="44"/>
      <c r="R93" s="43"/>
    </row>
    <row r="94" spans="1:18" ht="15">
      <c r="A94" s="45" t="s">
        <v>573</v>
      </c>
      <c r="B94" s="54" t="s">
        <v>68</v>
      </c>
      <c r="C94" s="63">
        <v>204</v>
      </c>
      <c r="D94" s="67">
        <v>0</v>
      </c>
      <c r="E94" s="63">
        <v>204</v>
      </c>
      <c r="G94" s="39">
        <f t="shared" si="2"/>
        <v>0</v>
      </c>
      <c r="H94" s="57"/>
      <c r="J94" s="39"/>
      <c r="K94" s="58"/>
      <c r="L94" s="57"/>
      <c r="O94" s="44"/>
      <c r="P94" s="44"/>
      <c r="Q94" s="44"/>
      <c r="R94" s="43"/>
    </row>
    <row r="95" spans="1:18" ht="15">
      <c r="A95" s="45" t="s">
        <v>574</v>
      </c>
      <c r="B95" s="84" t="s">
        <v>69</v>
      </c>
      <c r="C95" s="55">
        <v>345</v>
      </c>
      <c r="D95" s="67">
        <v>0</v>
      </c>
      <c r="E95" s="55">
        <v>345</v>
      </c>
      <c r="G95" s="39">
        <f t="shared" si="2"/>
        <v>0</v>
      </c>
      <c r="H95" s="57"/>
      <c r="J95" s="70"/>
      <c r="K95" s="71"/>
      <c r="L95" s="72"/>
      <c r="O95" s="44"/>
      <c r="P95" s="44"/>
      <c r="Q95" s="44"/>
      <c r="R95" s="43"/>
    </row>
    <row r="96" spans="1:18" ht="15">
      <c r="A96" s="45" t="s">
        <v>575</v>
      </c>
      <c r="B96" s="84" t="s">
        <v>70</v>
      </c>
      <c r="C96" s="55">
        <v>88</v>
      </c>
      <c r="D96" s="67">
        <v>0</v>
      </c>
      <c r="E96" s="55">
        <v>88</v>
      </c>
      <c r="G96" s="39">
        <f t="shared" si="2"/>
        <v>0</v>
      </c>
      <c r="H96" s="57"/>
      <c r="J96" s="39"/>
      <c r="K96" s="58"/>
      <c r="L96" s="57"/>
      <c r="O96" s="44"/>
      <c r="P96" s="44"/>
      <c r="Q96" s="44"/>
      <c r="R96" s="43"/>
    </row>
    <row r="97" spans="1:18" ht="25.5">
      <c r="A97" s="45" t="s">
        <v>576</v>
      </c>
      <c r="B97" s="84" t="s">
        <v>71</v>
      </c>
      <c r="C97" s="55">
        <v>47</v>
      </c>
      <c r="D97" s="67">
        <v>0</v>
      </c>
      <c r="E97" s="55">
        <v>47</v>
      </c>
      <c r="G97" s="39">
        <f t="shared" si="2"/>
        <v>0</v>
      </c>
      <c r="H97" s="57"/>
      <c r="J97" s="70"/>
      <c r="K97" s="71"/>
      <c r="L97" s="72"/>
      <c r="O97" s="44"/>
      <c r="P97" s="44"/>
      <c r="Q97" s="44"/>
      <c r="R97" s="43"/>
    </row>
    <row r="98" spans="1:18" ht="15">
      <c r="A98" s="45" t="s">
        <v>577</v>
      </c>
      <c r="B98" s="46" t="s">
        <v>1051</v>
      </c>
      <c r="C98" s="47">
        <v>27495</v>
      </c>
      <c r="D98" s="66">
        <v>13577</v>
      </c>
      <c r="E98" s="48">
        <v>13918</v>
      </c>
      <c r="G98" s="39">
        <f t="shared" si="2"/>
        <v>0</v>
      </c>
      <c r="H98" s="57"/>
      <c r="J98" s="70">
        <f>C98-C99-C101-C103-C104-C105-C106-C107-C108-C109-C110-C111-C112-C113-C114-C115</f>
        <v>0</v>
      </c>
      <c r="K98" s="71">
        <f>D98-D99-D101-D103-D104-D105-D106-D107-D108-D109-D110-D111-D112-D113-D114-D115</f>
        <v>0</v>
      </c>
      <c r="L98" s="72">
        <f>E98-E99-E101-E103-E104-E105-E106-E107-E108-E109-E110-E111-E112-E113-E114-E115</f>
        <v>0</v>
      </c>
      <c r="M98" s="88"/>
      <c r="O98" s="44"/>
      <c r="P98" s="44"/>
      <c r="Q98" s="44"/>
      <c r="R98" s="43"/>
    </row>
    <row r="99" spans="1:18" ht="15">
      <c r="A99" s="45" t="s">
        <v>578</v>
      </c>
      <c r="B99" s="54" t="s">
        <v>72</v>
      </c>
      <c r="C99" s="55">
        <v>9648</v>
      </c>
      <c r="D99" s="67">
        <v>9641</v>
      </c>
      <c r="E99" s="56">
        <v>7</v>
      </c>
      <c r="G99" s="39">
        <f t="shared" si="2"/>
        <v>0</v>
      </c>
      <c r="H99" s="57"/>
      <c r="J99" s="39"/>
      <c r="K99" s="58"/>
      <c r="L99" s="57"/>
      <c r="O99" s="44"/>
      <c r="P99" s="44"/>
      <c r="Q99" s="44"/>
      <c r="R99" s="43"/>
    </row>
    <row r="100" spans="1:18" ht="15">
      <c r="A100" s="45" t="s">
        <v>579</v>
      </c>
      <c r="B100" s="85" t="s">
        <v>73</v>
      </c>
      <c r="C100" s="55">
        <v>9641</v>
      </c>
      <c r="D100" s="67">
        <v>9641</v>
      </c>
      <c r="E100" s="56">
        <v>0</v>
      </c>
      <c r="G100" s="39">
        <f t="shared" si="2"/>
        <v>0</v>
      </c>
      <c r="H100" s="57"/>
      <c r="J100" s="70"/>
      <c r="K100" s="71"/>
      <c r="L100" s="72"/>
      <c r="O100" s="44"/>
      <c r="P100" s="44"/>
      <c r="Q100" s="44"/>
      <c r="R100" s="43"/>
    </row>
    <row r="101" spans="1:18" ht="15">
      <c r="A101" s="45" t="s">
        <v>580</v>
      </c>
      <c r="B101" s="54" t="s">
        <v>74</v>
      </c>
      <c r="C101" s="55">
        <v>4007</v>
      </c>
      <c r="D101" s="67">
        <v>3936</v>
      </c>
      <c r="E101" s="56">
        <v>71</v>
      </c>
      <c r="G101" s="39">
        <f t="shared" si="2"/>
        <v>0</v>
      </c>
      <c r="H101" s="57"/>
      <c r="J101" s="39"/>
      <c r="K101" s="58"/>
      <c r="L101" s="57"/>
      <c r="O101" s="44"/>
      <c r="P101" s="44"/>
      <c r="Q101" s="44"/>
      <c r="R101" s="43"/>
    </row>
    <row r="102" spans="1:18" ht="15">
      <c r="A102" s="45" t="s">
        <v>581</v>
      </c>
      <c r="B102" s="85" t="s">
        <v>75</v>
      </c>
      <c r="C102" s="55">
        <v>3936</v>
      </c>
      <c r="D102" s="67">
        <v>3936</v>
      </c>
      <c r="E102" s="56">
        <v>0</v>
      </c>
      <c r="G102" s="39">
        <f t="shared" si="2"/>
        <v>0</v>
      </c>
      <c r="H102" s="57"/>
      <c r="J102" s="70"/>
      <c r="K102" s="71"/>
      <c r="L102" s="72"/>
      <c r="O102" s="44"/>
      <c r="P102" s="44"/>
      <c r="Q102" s="44"/>
      <c r="R102" s="43"/>
    </row>
    <row r="103" spans="1:18" ht="15">
      <c r="A103" s="45" t="s">
        <v>582</v>
      </c>
      <c r="B103" s="84" t="s">
        <v>76</v>
      </c>
      <c r="C103" s="55">
        <v>904</v>
      </c>
      <c r="D103" s="67">
        <v>0</v>
      </c>
      <c r="E103" s="55">
        <v>904</v>
      </c>
      <c r="G103" s="39">
        <f t="shared" si="2"/>
        <v>0</v>
      </c>
      <c r="H103" s="57"/>
      <c r="J103" s="39"/>
      <c r="K103" s="58"/>
      <c r="L103" s="57"/>
      <c r="O103" s="44"/>
      <c r="P103" s="44"/>
      <c r="Q103" s="44"/>
      <c r="R103" s="43"/>
    </row>
    <row r="104" spans="1:18" ht="15">
      <c r="A104" s="45" t="s">
        <v>583</v>
      </c>
      <c r="B104" s="84" t="s">
        <v>77</v>
      </c>
      <c r="C104" s="55">
        <v>1258</v>
      </c>
      <c r="D104" s="67">
        <v>0</v>
      </c>
      <c r="E104" s="55">
        <v>1258</v>
      </c>
      <c r="G104" s="39">
        <f t="shared" si="2"/>
        <v>0</v>
      </c>
      <c r="H104" s="57"/>
      <c r="J104" s="70"/>
      <c r="K104" s="71"/>
      <c r="L104" s="72"/>
      <c r="O104" s="44"/>
      <c r="P104" s="44"/>
      <c r="Q104" s="44"/>
      <c r="R104" s="43"/>
    </row>
    <row r="105" spans="1:18" ht="15">
      <c r="A105" s="45" t="s">
        <v>584</v>
      </c>
      <c r="B105" s="84" t="s">
        <v>78</v>
      </c>
      <c r="C105" s="55">
        <v>947</v>
      </c>
      <c r="D105" s="67">
        <v>0</v>
      </c>
      <c r="E105" s="55">
        <v>947</v>
      </c>
      <c r="G105" s="39">
        <f t="shared" si="2"/>
        <v>0</v>
      </c>
      <c r="H105" s="57"/>
      <c r="J105" s="39"/>
      <c r="K105" s="58"/>
      <c r="L105" s="57"/>
      <c r="O105" s="44"/>
      <c r="P105" s="44"/>
      <c r="Q105" s="44"/>
      <c r="R105" s="43"/>
    </row>
    <row r="106" spans="1:18" ht="15">
      <c r="A106" s="45" t="s">
        <v>585</v>
      </c>
      <c r="B106" s="84" t="s">
        <v>79</v>
      </c>
      <c r="C106" s="55">
        <v>969</v>
      </c>
      <c r="D106" s="67">
        <v>0</v>
      </c>
      <c r="E106" s="55">
        <v>969</v>
      </c>
      <c r="G106" s="39">
        <f t="shared" si="2"/>
        <v>0</v>
      </c>
      <c r="H106" s="57"/>
      <c r="J106" s="70"/>
      <c r="K106" s="71"/>
      <c r="L106" s="72"/>
      <c r="O106" s="44"/>
      <c r="P106" s="44"/>
      <c r="Q106" s="44"/>
      <c r="R106" s="43"/>
    </row>
    <row r="107" spans="1:18" ht="15">
      <c r="A107" s="45" t="s">
        <v>586</v>
      </c>
      <c r="B107" s="84" t="s">
        <v>80</v>
      </c>
      <c r="C107" s="55">
        <v>1823</v>
      </c>
      <c r="D107" s="67">
        <v>0</v>
      </c>
      <c r="E107" s="55">
        <v>1823</v>
      </c>
      <c r="G107" s="39">
        <f t="shared" si="2"/>
        <v>0</v>
      </c>
      <c r="H107" s="57"/>
      <c r="J107" s="39"/>
      <c r="K107" s="58"/>
      <c r="L107" s="57"/>
      <c r="O107" s="44"/>
      <c r="P107" s="44"/>
      <c r="Q107" s="44"/>
      <c r="R107" s="43"/>
    </row>
    <row r="108" spans="1:18" ht="15">
      <c r="A108" s="45" t="s">
        <v>587</v>
      </c>
      <c r="B108" s="84" t="s">
        <v>81</v>
      </c>
      <c r="C108" s="55">
        <v>1159</v>
      </c>
      <c r="D108" s="67">
        <v>0</v>
      </c>
      <c r="E108" s="55">
        <v>1159</v>
      </c>
      <c r="G108" s="39">
        <f t="shared" si="2"/>
        <v>0</v>
      </c>
      <c r="H108" s="57"/>
      <c r="J108" s="70"/>
      <c r="K108" s="71"/>
      <c r="L108" s="72"/>
      <c r="O108" s="44"/>
      <c r="P108" s="44"/>
      <c r="Q108" s="44"/>
      <c r="R108" s="43"/>
    </row>
    <row r="109" spans="1:18" ht="15">
      <c r="A109" s="45" t="s">
        <v>588</v>
      </c>
      <c r="B109" s="84" t="s">
        <v>82</v>
      </c>
      <c r="C109" s="55">
        <v>565</v>
      </c>
      <c r="D109" s="67">
        <v>0</v>
      </c>
      <c r="E109" s="55">
        <v>565</v>
      </c>
      <c r="G109" s="39">
        <f t="shared" si="2"/>
        <v>0</v>
      </c>
      <c r="H109" s="57"/>
      <c r="J109" s="39"/>
      <c r="K109" s="58"/>
      <c r="L109" s="57"/>
      <c r="O109" s="44"/>
      <c r="P109" s="44"/>
      <c r="Q109" s="44"/>
      <c r="R109" s="43"/>
    </row>
    <row r="110" spans="1:18" ht="15">
      <c r="A110" s="45" t="s">
        <v>589</v>
      </c>
      <c r="B110" s="84" t="s">
        <v>83</v>
      </c>
      <c r="C110" s="55">
        <v>902</v>
      </c>
      <c r="D110" s="67">
        <v>0</v>
      </c>
      <c r="E110" s="55">
        <v>902</v>
      </c>
      <c r="G110" s="39">
        <f t="shared" si="2"/>
        <v>0</v>
      </c>
      <c r="H110" s="57"/>
      <c r="J110" s="70"/>
      <c r="K110" s="71"/>
      <c r="L110" s="72"/>
      <c r="O110" s="44"/>
      <c r="P110" s="44"/>
      <c r="Q110" s="44"/>
      <c r="R110" s="43"/>
    </row>
    <row r="111" spans="1:18" ht="15">
      <c r="A111" s="45" t="s">
        <v>590</v>
      </c>
      <c r="B111" s="84" t="s">
        <v>84</v>
      </c>
      <c r="C111" s="55">
        <v>2027</v>
      </c>
      <c r="D111" s="67">
        <v>0</v>
      </c>
      <c r="E111" s="55">
        <v>2027</v>
      </c>
      <c r="G111" s="39">
        <f t="shared" si="2"/>
        <v>0</v>
      </c>
      <c r="H111" s="57"/>
      <c r="J111" s="39"/>
      <c r="K111" s="58"/>
      <c r="L111" s="57"/>
      <c r="O111" s="44"/>
      <c r="P111" s="44"/>
      <c r="Q111" s="44"/>
      <c r="R111" s="43"/>
    </row>
    <row r="112" spans="1:18" ht="15">
      <c r="A112" s="45" t="s">
        <v>591</v>
      </c>
      <c r="B112" s="84" t="s">
        <v>85</v>
      </c>
      <c r="C112" s="55">
        <v>1115</v>
      </c>
      <c r="D112" s="67">
        <v>0</v>
      </c>
      <c r="E112" s="55">
        <v>1115</v>
      </c>
      <c r="G112" s="39">
        <f t="shared" si="2"/>
        <v>0</v>
      </c>
      <c r="H112" s="57"/>
      <c r="J112" s="70"/>
      <c r="K112" s="71"/>
      <c r="L112" s="72"/>
      <c r="O112" s="44"/>
      <c r="P112" s="44"/>
      <c r="Q112" s="44"/>
      <c r="R112" s="43"/>
    </row>
    <row r="113" spans="1:18" ht="15">
      <c r="A113" s="45" t="s">
        <v>592</v>
      </c>
      <c r="B113" s="84" t="s">
        <v>86</v>
      </c>
      <c r="C113" s="55">
        <v>947</v>
      </c>
      <c r="D113" s="67">
        <v>0</v>
      </c>
      <c r="E113" s="55">
        <v>947</v>
      </c>
      <c r="G113" s="39">
        <f t="shared" si="2"/>
        <v>0</v>
      </c>
      <c r="H113" s="57"/>
      <c r="J113" s="39"/>
      <c r="K113" s="58"/>
      <c r="L113" s="57"/>
      <c r="O113" s="44"/>
      <c r="P113" s="44"/>
      <c r="Q113" s="44"/>
      <c r="R113" s="43"/>
    </row>
    <row r="114" spans="1:18" ht="15">
      <c r="A114" s="45" t="s">
        <v>593</v>
      </c>
      <c r="B114" s="84" t="s">
        <v>87</v>
      </c>
      <c r="C114" s="55">
        <v>946</v>
      </c>
      <c r="D114" s="67">
        <v>0</v>
      </c>
      <c r="E114" s="55">
        <v>946</v>
      </c>
      <c r="G114" s="39">
        <f t="shared" si="2"/>
        <v>0</v>
      </c>
      <c r="H114" s="57"/>
      <c r="J114" s="70"/>
      <c r="K114" s="71"/>
      <c r="L114" s="72"/>
      <c r="O114" s="44"/>
      <c r="P114" s="44"/>
      <c r="Q114" s="44"/>
      <c r="R114" s="43"/>
    </row>
    <row r="115" spans="1:18" ht="15">
      <c r="A115" s="45" t="s">
        <v>594</v>
      </c>
      <c r="B115" s="84" t="s">
        <v>88</v>
      </c>
      <c r="C115" s="55">
        <v>278</v>
      </c>
      <c r="D115" s="67">
        <v>0</v>
      </c>
      <c r="E115" s="55">
        <v>278</v>
      </c>
      <c r="G115" s="39">
        <f t="shared" si="2"/>
        <v>0</v>
      </c>
      <c r="H115" s="57"/>
      <c r="J115" s="39"/>
      <c r="K115" s="58"/>
      <c r="L115" s="57"/>
      <c r="O115" s="44"/>
      <c r="P115" s="44"/>
      <c r="Q115" s="44"/>
      <c r="R115" s="43"/>
    </row>
    <row r="116" spans="1:17" s="43" customFormat="1" ht="15" customHeight="1">
      <c r="A116" s="45" t="s">
        <v>595</v>
      </c>
      <c r="B116" s="46" t="s">
        <v>1052</v>
      </c>
      <c r="C116" s="47">
        <v>12520</v>
      </c>
      <c r="D116" s="66">
        <v>0</v>
      </c>
      <c r="E116" s="47">
        <v>12520</v>
      </c>
      <c r="F116" s="49"/>
      <c r="G116" s="50">
        <f t="shared" si="2"/>
        <v>0</v>
      </c>
      <c r="H116" s="51"/>
      <c r="I116" s="52"/>
      <c r="J116" s="70">
        <f>C116-C117-C118-C119-C120-C121-C122-C123-C124-C125-C126-C127</f>
        <v>0</v>
      </c>
      <c r="K116" s="71">
        <f>D116-D117-D118-D119-D120-D121-D122-D123-D124-D125-D126-D127</f>
        <v>0</v>
      </c>
      <c r="L116" s="72">
        <f>E116-E117-E118-E119-E120-E121-E122-E123-E124-E125-E126-E127</f>
        <v>0</v>
      </c>
      <c r="O116" s="44"/>
      <c r="P116" s="44"/>
      <c r="Q116" s="44"/>
    </row>
    <row r="117" spans="1:18" ht="15">
      <c r="A117" s="45" t="s">
        <v>596</v>
      </c>
      <c r="B117" s="84" t="s">
        <v>89</v>
      </c>
      <c r="C117" s="55">
        <v>1527</v>
      </c>
      <c r="D117" s="67">
        <v>0</v>
      </c>
      <c r="E117" s="55">
        <v>1527</v>
      </c>
      <c r="G117" s="39">
        <f t="shared" si="2"/>
        <v>0</v>
      </c>
      <c r="H117" s="57"/>
      <c r="J117" s="39"/>
      <c r="K117" s="58"/>
      <c r="L117" s="57"/>
      <c r="O117" s="44"/>
      <c r="P117" s="44"/>
      <c r="Q117" s="44"/>
      <c r="R117" s="43"/>
    </row>
    <row r="118" spans="1:18" ht="15">
      <c r="A118" s="45" t="s">
        <v>597</v>
      </c>
      <c r="B118" s="84" t="s">
        <v>90</v>
      </c>
      <c r="C118" s="55">
        <v>443</v>
      </c>
      <c r="D118" s="67">
        <v>0</v>
      </c>
      <c r="E118" s="55">
        <v>443</v>
      </c>
      <c r="G118" s="39">
        <f t="shared" si="2"/>
        <v>0</v>
      </c>
      <c r="H118" s="57"/>
      <c r="J118" s="70"/>
      <c r="K118" s="71"/>
      <c r="L118" s="72"/>
      <c r="O118" s="44"/>
      <c r="P118" s="44"/>
      <c r="Q118" s="44"/>
      <c r="R118" s="43"/>
    </row>
    <row r="119" spans="1:18" ht="15">
      <c r="A119" s="45" t="s">
        <v>598</v>
      </c>
      <c r="B119" s="84" t="s">
        <v>91</v>
      </c>
      <c r="C119" s="55">
        <v>231</v>
      </c>
      <c r="D119" s="67">
        <v>0</v>
      </c>
      <c r="E119" s="55">
        <v>231</v>
      </c>
      <c r="G119" s="39">
        <f t="shared" si="2"/>
        <v>0</v>
      </c>
      <c r="H119" s="57"/>
      <c r="J119" s="39"/>
      <c r="K119" s="58"/>
      <c r="L119" s="57"/>
      <c r="O119" s="44"/>
      <c r="P119" s="44"/>
      <c r="Q119" s="44"/>
      <c r="R119" s="43"/>
    </row>
    <row r="120" spans="1:18" ht="15">
      <c r="A120" s="45" t="s">
        <v>599</v>
      </c>
      <c r="B120" s="84" t="s">
        <v>92</v>
      </c>
      <c r="C120" s="55">
        <v>2595</v>
      </c>
      <c r="D120" s="67">
        <v>0</v>
      </c>
      <c r="E120" s="55">
        <v>2595</v>
      </c>
      <c r="G120" s="39">
        <f t="shared" si="2"/>
        <v>0</v>
      </c>
      <c r="H120" s="57"/>
      <c r="J120" s="70"/>
      <c r="K120" s="71"/>
      <c r="L120" s="72"/>
      <c r="O120" s="44"/>
      <c r="P120" s="44"/>
      <c r="Q120" s="44"/>
      <c r="R120" s="43"/>
    </row>
    <row r="121" spans="1:18" ht="15">
      <c r="A121" s="45" t="s">
        <v>600</v>
      </c>
      <c r="B121" s="84" t="s">
        <v>93</v>
      </c>
      <c r="C121" s="55">
        <v>1225</v>
      </c>
      <c r="D121" s="67">
        <v>0</v>
      </c>
      <c r="E121" s="55">
        <v>1225</v>
      </c>
      <c r="G121" s="39">
        <f t="shared" si="2"/>
        <v>0</v>
      </c>
      <c r="H121" s="57"/>
      <c r="J121" s="39"/>
      <c r="K121" s="58"/>
      <c r="L121" s="57"/>
      <c r="M121" s="89"/>
      <c r="O121" s="44"/>
      <c r="P121" s="44"/>
      <c r="Q121" s="44"/>
      <c r="R121" s="43"/>
    </row>
    <row r="122" spans="1:18" ht="15">
      <c r="A122" s="45" t="s">
        <v>601</v>
      </c>
      <c r="B122" s="84" t="s">
        <v>94</v>
      </c>
      <c r="C122" s="55">
        <v>646</v>
      </c>
      <c r="D122" s="67">
        <v>0</v>
      </c>
      <c r="E122" s="55">
        <v>646</v>
      </c>
      <c r="G122" s="39">
        <f aca="true" t="shared" si="3" ref="G122:G185">C122-D122-E122</f>
        <v>0</v>
      </c>
      <c r="H122" s="57"/>
      <c r="J122" s="39"/>
      <c r="K122" s="58"/>
      <c r="L122" s="57"/>
      <c r="O122" s="44"/>
      <c r="P122" s="44"/>
      <c r="Q122" s="44"/>
      <c r="R122" s="43"/>
    </row>
    <row r="123" spans="1:18" ht="15">
      <c r="A123" s="45" t="s">
        <v>602</v>
      </c>
      <c r="B123" s="84" t="s">
        <v>95</v>
      </c>
      <c r="C123" s="55">
        <v>1346</v>
      </c>
      <c r="D123" s="67">
        <v>0</v>
      </c>
      <c r="E123" s="55">
        <v>1346</v>
      </c>
      <c r="G123" s="39">
        <f t="shared" si="3"/>
        <v>0</v>
      </c>
      <c r="H123" s="57"/>
      <c r="J123" s="70"/>
      <c r="K123" s="71"/>
      <c r="L123" s="72"/>
      <c r="O123" s="44"/>
      <c r="P123" s="44"/>
      <c r="Q123" s="44"/>
      <c r="R123" s="43"/>
    </row>
    <row r="124" spans="1:18" ht="15">
      <c r="A124" s="45" t="s">
        <v>603</v>
      </c>
      <c r="B124" s="84" t="s">
        <v>96</v>
      </c>
      <c r="C124" s="55">
        <v>1617</v>
      </c>
      <c r="D124" s="67">
        <v>0</v>
      </c>
      <c r="E124" s="55">
        <v>1617</v>
      </c>
      <c r="G124" s="39">
        <f t="shared" si="3"/>
        <v>0</v>
      </c>
      <c r="H124" s="57"/>
      <c r="J124" s="39"/>
      <c r="K124" s="58"/>
      <c r="L124" s="57"/>
      <c r="O124" s="44"/>
      <c r="P124" s="44"/>
      <c r="Q124" s="44"/>
      <c r="R124" s="43"/>
    </row>
    <row r="125" spans="1:18" ht="15">
      <c r="A125" s="45" t="s">
        <v>604</v>
      </c>
      <c r="B125" s="84" t="s">
        <v>97</v>
      </c>
      <c r="C125" s="55">
        <v>486</v>
      </c>
      <c r="D125" s="67">
        <v>0</v>
      </c>
      <c r="E125" s="55">
        <v>486</v>
      </c>
      <c r="G125" s="39">
        <f t="shared" si="3"/>
        <v>0</v>
      </c>
      <c r="H125" s="57"/>
      <c r="J125" s="70"/>
      <c r="K125" s="71"/>
      <c r="L125" s="72"/>
      <c r="O125" s="44"/>
      <c r="P125" s="44"/>
      <c r="Q125" s="44"/>
      <c r="R125" s="43"/>
    </row>
    <row r="126" spans="1:18" ht="15">
      <c r="A126" s="45" t="s">
        <v>605</v>
      </c>
      <c r="B126" s="84" t="s">
        <v>98</v>
      </c>
      <c r="C126" s="55">
        <v>1636</v>
      </c>
      <c r="D126" s="67">
        <v>0</v>
      </c>
      <c r="E126" s="55">
        <v>1636</v>
      </c>
      <c r="G126" s="39">
        <f t="shared" si="3"/>
        <v>0</v>
      </c>
      <c r="H126" s="57"/>
      <c r="J126" s="39"/>
      <c r="K126" s="58"/>
      <c r="L126" s="57"/>
      <c r="O126" s="44"/>
      <c r="P126" s="44"/>
      <c r="Q126" s="44"/>
      <c r="R126" s="43"/>
    </row>
    <row r="127" spans="1:18" ht="15">
      <c r="A127" s="45" t="s">
        <v>606</v>
      </c>
      <c r="B127" s="84" t="s">
        <v>99</v>
      </c>
      <c r="C127" s="55">
        <v>768</v>
      </c>
      <c r="D127" s="67">
        <v>0</v>
      </c>
      <c r="E127" s="55">
        <v>768</v>
      </c>
      <c r="G127" s="39">
        <f t="shared" si="3"/>
        <v>0</v>
      </c>
      <c r="H127" s="57"/>
      <c r="J127" s="70"/>
      <c r="K127" s="71"/>
      <c r="L127" s="72"/>
      <c r="O127" s="44"/>
      <c r="P127" s="44"/>
      <c r="Q127" s="44"/>
      <c r="R127" s="43"/>
    </row>
    <row r="128" spans="1:17" s="43" customFormat="1" ht="15" customHeight="1">
      <c r="A128" s="45" t="s">
        <v>607</v>
      </c>
      <c r="B128" s="46" t="s">
        <v>1053</v>
      </c>
      <c r="C128" s="47">
        <v>136940</v>
      </c>
      <c r="D128" s="66">
        <v>35339</v>
      </c>
      <c r="E128" s="56">
        <v>101601</v>
      </c>
      <c r="F128" s="49"/>
      <c r="G128" s="50">
        <f t="shared" si="3"/>
        <v>0</v>
      </c>
      <c r="H128" s="51"/>
      <c r="I128" s="52"/>
      <c r="J128" s="70">
        <f>C128-C129-C131-C133-C135-C136-C137-C138-C139-C140-C141-C142-C143-C144-C145-C146-C147-C148-C149-C150-C151-C152</f>
        <v>0</v>
      </c>
      <c r="K128" s="71">
        <f>D128-D129-D131-D133-D135-D136-D137-D138-D139-D140-D141-D142-D143-D144-D145-D146-D147-D148-D149-D150-D151-D152</f>
        <v>0</v>
      </c>
      <c r="L128" s="72">
        <f>E128-E129-E131-E133-E135-E136-E137-E138-E139-E140-E141-E142-E143-E144-E145-E146-E147-E148-E149-E150-E151-E152</f>
        <v>0</v>
      </c>
      <c r="M128" s="53"/>
      <c r="O128" s="44"/>
      <c r="P128" s="44"/>
      <c r="Q128" s="44"/>
    </row>
    <row r="129" spans="1:18" ht="15">
      <c r="A129" s="45" t="s">
        <v>608</v>
      </c>
      <c r="B129" s="54" t="s">
        <v>100</v>
      </c>
      <c r="C129" s="55">
        <v>2989</v>
      </c>
      <c r="D129" s="67">
        <v>2752</v>
      </c>
      <c r="E129" s="56">
        <v>237</v>
      </c>
      <c r="G129" s="39">
        <f t="shared" si="3"/>
        <v>0</v>
      </c>
      <c r="H129" s="57"/>
      <c r="J129" s="70"/>
      <c r="K129" s="71"/>
      <c r="L129" s="72"/>
      <c r="O129" s="44"/>
      <c r="P129" s="44"/>
      <c r="Q129" s="44"/>
      <c r="R129" s="43"/>
    </row>
    <row r="130" spans="1:18" ht="15">
      <c r="A130" s="45" t="s">
        <v>609</v>
      </c>
      <c r="B130" s="85" t="s">
        <v>101</v>
      </c>
      <c r="C130" s="55">
        <v>2752</v>
      </c>
      <c r="D130" s="67">
        <v>2752</v>
      </c>
      <c r="E130" s="56">
        <v>0</v>
      </c>
      <c r="G130" s="39">
        <f t="shared" si="3"/>
        <v>0</v>
      </c>
      <c r="H130" s="57"/>
      <c r="J130" s="70"/>
      <c r="K130" s="71"/>
      <c r="L130" s="72"/>
      <c r="O130" s="44"/>
      <c r="P130" s="44"/>
      <c r="Q130" s="44"/>
      <c r="R130" s="43"/>
    </row>
    <row r="131" spans="1:18" ht="15">
      <c r="A131" s="45" t="s">
        <v>610</v>
      </c>
      <c r="B131" s="54" t="s">
        <v>102</v>
      </c>
      <c r="C131" s="55">
        <v>2163</v>
      </c>
      <c r="D131" s="67">
        <v>1973</v>
      </c>
      <c r="E131" s="56">
        <v>190</v>
      </c>
      <c r="G131" s="39">
        <f t="shared" si="3"/>
        <v>0</v>
      </c>
      <c r="H131" s="57"/>
      <c r="J131" s="70"/>
      <c r="K131" s="71"/>
      <c r="L131" s="72"/>
      <c r="O131" s="44"/>
      <c r="P131" s="44"/>
      <c r="Q131" s="44"/>
      <c r="R131" s="43"/>
    </row>
    <row r="132" spans="1:18" ht="15">
      <c r="A132" s="45" t="s">
        <v>611</v>
      </c>
      <c r="B132" s="85" t="s">
        <v>103</v>
      </c>
      <c r="C132" s="55">
        <v>1973</v>
      </c>
      <c r="D132" s="67">
        <v>1973</v>
      </c>
      <c r="E132" s="56">
        <v>0</v>
      </c>
      <c r="G132" s="39">
        <f t="shared" si="3"/>
        <v>0</v>
      </c>
      <c r="H132" s="57"/>
      <c r="J132" s="70"/>
      <c r="K132" s="71"/>
      <c r="L132" s="72"/>
      <c r="O132" s="44"/>
      <c r="P132" s="44"/>
      <c r="Q132" s="44"/>
      <c r="R132" s="43"/>
    </row>
    <row r="133" spans="1:18" ht="15">
      <c r="A133" s="45" t="s">
        <v>612</v>
      </c>
      <c r="B133" s="54" t="s">
        <v>104</v>
      </c>
      <c r="C133" s="55">
        <v>34115</v>
      </c>
      <c r="D133" s="67">
        <v>30614</v>
      </c>
      <c r="E133" s="56">
        <v>3501</v>
      </c>
      <c r="G133" s="39">
        <f t="shared" si="3"/>
        <v>0</v>
      </c>
      <c r="H133" s="57"/>
      <c r="J133" s="70"/>
      <c r="K133" s="71"/>
      <c r="L133" s="72"/>
      <c r="O133" s="44"/>
      <c r="P133" s="44"/>
      <c r="Q133" s="44"/>
      <c r="R133" s="43"/>
    </row>
    <row r="134" spans="1:18" ht="15">
      <c r="A134" s="45" t="s">
        <v>613</v>
      </c>
      <c r="B134" s="85" t="s">
        <v>105</v>
      </c>
      <c r="C134" s="55">
        <v>30614</v>
      </c>
      <c r="D134" s="67">
        <v>30614</v>
      </c>
      <c r="E134" s="56">
        <v>0</v>
      </c>
      <c r="G134" s="39">
        <f t="shared" si="3"/>
        <v>0</v>
      </c>
      <c r="H134" s="57"/>
      <c r="J134" s="70"/>
      <c r="K134" s="71"/>
      <c r="L134" s="72"/>
      <c r="O134" s="44"/>
      <c r="P134" s="44"/>
      <c r="Q134" s="44"/>
      <c r="R134" s="43"/>
    </row>
    <row r="135" spans="1:18" ht="15">
      <c r="A135" s="45" t="s">
        <v>614</v>
      </c>
      <c r="B135" s="84" t="s">
        <v>106</v>
      </c>
      <c r="C135" s="55">
        <v>1855</v>
      </c>
      <c r="D135" s="67">
        <v>0</v>
      </c>
      <c r="E135" s="55">
        <v>1855</v>
      </c>
      <c r="G135" s="39">
        <f t="shared" si="3"/>
        <v>0</v>
      </c>
      <c r="H135" s="57"/>
      <c r="J135" s="70"/>
      <c r="K135" s="71"/>
      <c r="L135" s="72"/>
      <c r="O135" s="44"/>
      <c r="P135" s="44"/>
      <c r="Q135" s="44"/>
      <c r="R135" s="43"/>
    </row>
    <row r="136" spans="1:18" ht="15">
      <c r="A136" s="45" t="s">
        <v>615</v>
      </c>
      <c r="B136" s="84" t="s">
        <v>107</v>
      </c>
      <c r="C136" s="55">
        <v>1599</v>
      </c>
      <c r="D136" s="67">
        <v>0</v>
      </c>
      <c r="E136" s="55">
        <v>1599</v>
      </c>
      <c r="G136" s="39">
        <f t="shared" si="3"/>
        <v>0</v>
      </c>
      <c r="H136" s="57"/>
      <c r="J136" s="70"/>
      <c r="K136" s="71"/>
      <c r="L136" s="72"/>
      <c r="O136" s="44"/>
      <c r="P136" s="44"/>
      <c r="Q136" s="44"/>
      <c r="R136" s="43"/>
    </row>
    <row r="137" spans="1:18" ht="15">
      <c r="A137" s="45" t="s">
        <v>616</v>
      </c>
      <c r="B137" s="84" t="s">
        <v>108</v>
      </c>
      <c r="C137" s="55">
        <v>3901</v>
      </c>
      <c r="D137" s="67">
        <v>0</v>
      </c>
      <c r="E137" s="55">
        <v>3901</v>
      </c>
      <c r="G137" s="39">
        <f t="shared" si="3"/>
        <v>0</v>
      </c>
      <c r="H137" s="57"/>
      <c r="J137" s="70"/>
      <c r="K137" s="71"/>
      <c r="L137" s="72"/>
      <c r="O137" s="44"/>
      <c r="P137" s="44"/>
      <c r="Q137" s="44"/>
      <c r="R137" s="43"/>
    </row>
    <row r="138" spans="1:18" ht="15">
      <c r="A138" s="45" t="s">
        <v>617</v>
      </c>
      <c r="B138" s="84" t="s">
        <v>109</v>
      </c>
      <c r="C138" s="55">
        <v>2421</v>
      </c>
      <c r="D138" s="67">
        <v>0</v>
      </c>
      <c r="E138" s="55">
        <v>2421</v>
      </c>
      <c r="G138" s="39">
        <f t="shared" si="3"/>
        <v>0</v>
      </c>
      <c r="H138" s="57"/>
      <c r="J138" s="70"/>
      <c r="K138" s="71"/>
      <c r="L138" s="72"/>
      <c r="O138" s="44"/>
      <c r="P138" s="44"/>
      <c r="Q138" s="44"/>
      <c r="R138" s="43"/>
    </row>
    <row r="139" spans="1:18" ht="15">
      <c r="A139" s="45" t="s">
        <v>618</v>
      </c>
      <c r="B139" s="84" t="s">
        <v>110</v>
      </c>
      <c r="C139" s="55">
        <v>2263</v>
      </c>
      <c r="D139" s="67">
        <v>0</v>
      </c>
      <c r="E139" s="55">
        <v>2263</v>
      </c>
      <c r="G139" s="39">
        <f t="shared" si="3"/>
        <v>0</v>
      </c>
      <c r="H139" s="57"/>
      <c r="J139" s="70"/>
      <c r="K139" s="71"/>
      <c r="L139" s="72"/>
      <c r="O139" s="44"/>
      <c r="P139" s="44"/>
      <c r="Q139" s="44"/>
      <c r="R139" s="43"/>
    </row>
    <row r="140" spans="1:18" ht="15">
      <c r="A140" s="45" t="s">
        <v>619</v>
      </c>
      <c r="B140" s="84" t="s">
        <v>111</v>
      </c>
      <c r="C140" s="55">
        <v>7357</v>
      </c>
      <c r="D140" s="67">
        <v>0</v>
      </c>
      <c r="E140" s="55">
        <v>7357</v>
      </c>
      <c r="G140" s="39">
        <f t="shared" si="3"/>
        <v>0</v>
      </c>
      <c r="H140" s="57"/>
      <c r="J140" s="70"/>
      <c r="K140" s="71"/>
      <c r="L140" s="72"/>
      <c r="O140" s="44"/>
      <c r="P140" s="44"/>
      <c r="Q140" s="44"/>
      <c r="R140" s="43"/>
    </row>
    <row r="141" spans="1:18" ht="15">
      <c r="A141" s="45" t="s">
        <v>620</v>
      </c>
      <c r="B141" s="84" t="s">
        <v>112</v>
      </c>
      <c r="C141" s="55">
        <v>1716</v>
      </c>
      <c r="D141" s="67">
        <v>0</v>
      </c>
      <c r="E141" s="55">
        <v>1716</v>
      </c>
      <c r="G141" s="39">
        <f t="shared" si="3"/>
        <v>0</v>
      </c>
      <c r="H141" s="57"/>
      <c r="J141" s="70"/>
      <c r="K141" s="71"/>
      <c r="L141" s="72"/>
      <c r="O141" s="44"/>
      <c r="P141" s="44"/>
      <c r="Q141" s="44"/>
      <c r="R141" s="43"/>
    </row>
    <row r="142" spans="1:18" ht="15">
      <c r="A142" s="45" t="s">
        <v>621</v>
      </c>
      <c r="B142" s="84" t="s">
        <v>113</v>
      </c>
      <c r="C142" s="55">
        <v>4534</v>
      </c>
      <c r="D142" s="67">
        <v>0</v>
      </c>
      <c r="E142" s="55">
        <v>4534</v>
      </c>
      <c r="G142" s="39">
        <f t="shared" si="3"/>
        <v>0</v>
      </c>
      <c r="H142" s="57"/>
      <c r="J142" s="70"/>
      <c r="K142" s="71"/>
      <c r="L142" s="72"/>
      <c r="O142" s="44"/>
      <c r="P142" s="44"/>
      <c r="Q142" s="44"/>
      <c r="R142" s="43"/>
    </row>
    <row r="143" spans="1:18" ht="15">
      <c r="A143" s="45" t="s">
        <v>622</v>
      </c>
      <c r="B143" s="84" t="s">
        <v>114</v>
      </c>
      <c r="C143" s="55">
        <v>14099</v>
      </c>
      <c r="D143" s="67">
        <v>0</v>
      </c>
      <c r="E143" s="55">
        <v>14099</v>
      </c>
      <c r="G143" s="39">
        <f t="shared" si="3"/>
        <v>0</v>
      </c>
      <c r="H143" s="57"/>
      <c r="J143" s="70"/>
      <c r="K143" s="71"/>
      <c r="L143" s="72"/>
      <c r="O143" s="44"/>
      <c r="P143" s="44"/>
      <c r="Q143" s="44"/>
      <c r="R143" s="43"/>
    </row>
    <row r="144" spans="1:18" ht="15">
      <c r="A144" s="45" t="s">
        <v>623</v>
      </c>
      <c r="B144" s="84" t="s">
        <v>115</v>
      </c>
      <c r="C144" s="55">
        <v>1080</v>
      </c>
      <c r="D144" s="67">
        <v>0</v>
      </c>
      <c r="E144" s="55">
        <v>1080</v>
      </c>
      <c r="G144" s="39">
        <f t="shared" si="3"/>
        <v>0</v>
      </c>
      <c r="H144" s="57"/>
      <c r="J144" s="70"/>
      <c r="K144" s="71"/>
      <c r="L144" s="72"/>
      <c r="O144" s="44"/>
      <c r="P144" s="44"/>
      <c r="Q144" s="44"/>
      <c r="R144" s="43"/>
    </row>
    <row r="145" spans="1:18" ht="15">
      <c r="A145" s="45" t="s">
        <v>624</v>
      </c>
      <c r="B145" s="84" t="s">
        <v>116</v>
      </c>
      <c r="C145" s="55">
        <v>9211</v>
      </c>
      <c r="D145" s="67">
        <v>0</v>
      </c>
      <c r="E145" s="55">
        <v>9211</v>
      </c>
      <c r="G145" s="39">
        <f t="shared" si="3"/>
        <v>0</v>
      </c>
      <c r="H145" s="57"/>
      <c r="J145" s="70"/>
      <c r="K145" s="71"/>
      <c r="L145" s="72"/>
      <c r="O145" s="44"/>
      <c r="P145" s="44"/>
      <c r="Q145" s="44"/>
      <c r="R145" s="43"/>
    </row>
    <row r="146" spans="1:18" ht="15">
      <c r="A146" s="45" t="s">
        <v>625</v>
      </c>
      <c r="B146" s="84" t="s">
        <v>117</v>
      </c>
      <c r="C146" s="55">
        <v>20271</v>
      </c>
      <c r="D146" s="67">
        <v>0</v>
      </c>
      <c r="E146" s="55">
        <v>20271</v>
      </c>
      <c r="G146" s="39">
        <f t="shared" si="3"/>
        <v>0</v>
      </c>
      <c r="H146" s="57"/>
      <c r="J146" s="70"/>
      <c r="K146" s="71"/>
      <c r="L146" s="72"/>
      <c r="O146" s="44"/>
      <c r="P146" s="44"/>
      <c r="Q146" s="44"/>
      <c r="R146" s="43"/>
    </row>
    <row r="147" spans="1:18" ht="15">
      <c r="A147" s="45" t="s">
        <v>626</v>
      </c>
      <c r="B147" s="84" t="s">
        <v>118</v>
      </c>
      <c r="C147" s="55">
        <v>2452</v>
      </c>
      <c r="D147" s="67">
        <v>0</v>
      </c>
      <c r="E147" s="55">
        <v>2452</v>
      </c>
      <c r="G147" s="39">
        <f t="shared" si="3"/>
        <v>0</v>
      </c>
      <c r="H147" s="57"/>
      <c r="J147" s="70"/>
      <c r="K147" s="71"/>
      <c r="L147" s="72"/>
      <c r="O147" s="44"/>
      <c r="P147" s="44"/>
      <c r="Q147" s="44"/>
      <c r="R147" s="43"/>
    </row>
    <row r="148" spans="1:18" ht="15">
      <c r="A148" s="45" t="s">
        <v>627</v>
      </c>
      <c r="B148" s="84" t="s">
        <v>119</v>
      </c>
      <c r="C148" s="55">
        <v>3049</v>
      </c>
      <c r="D148" s="67">
        <v>0</v>
      </c>
      <c r="E148" s="55">
        <v>3049</v>
      </c>
      <c r="G148" s="39">
        <f t="shared" si="3"/>
        <v>0</v>
      </c>
      <c r="H148" s="57"/>
      <c r="J148" s="70"/>
      <c r="K148" s="71"/>
      <c r="L148" s="72"/>
      <c r="O148" s="44"/>
      <c r="P148" s="44"/>
      <c r="Q148" s="44"/>
      <c r="R148" s="43"/>
    </row>
    <row r="149" spans="1:18" ht="15">
      <c r="A149" s="45" t="s">
        <v>628</v>
      </c>
      <c r="B149" s="84" t="s">
        <v>120</v>
      </c>
      <c r="C149" s="55">
        <v>7023</v>
      </c>
      <c r="D149" s="67">
        <v>0</v>
      </c>
      <c r="E149" s="55">
        <v>7023</v>
      </c>
      <c r="G149" s="39">
        <f t="shared" si="3"/>
        <v>0</v>
      </c>
      <c r="H149" s="57"/>
      <c r="J149" s="70"/>
      <c r="K149" s="71"/>
      <c r="L149" s="72"/>
      <c r="O149" s="44"/>
      <c r="P149" s="44"/>
      <c r="Q149" s="44"/>
      <c r="R149" s="43"/>
    </row>
    <row r="150" spans="1:18" ht="15">
      <c r="A150" s="45" t="s">
        <v>629</v>
      </c>
      <c r="B150" s="84" t="s">
        <v>121</v>
      </c>
      <c r="C150" s="55">
        <v>10784</v>
      </c>
      <c r="D150" s="67">
        <v>0</v>
      </c>
      <c r="E150" s="55">
        <v>10784</v>
      </c>
      <c r="G150" s="39">
        <f t="shared" si="3"/>
        <v>0</v>
      </c>
      <c r="H150" s="57"/>
      <c r="J150" s="70"/>
      <c r="K150" s="71"/>
      <c r="L150" s="72"/>
      <c r="O150" s="44"/>
      <c r="P150" s="44"/>
      <c r="Q150" s="44"/>
      <c r="R150" s="43"/>
    </row>
    <row r="151" spans="1:18" ht="15">
      <c r="A151" s="45" t="s">
        <v>630</v>
      </c>
      <c r="B151" s="54" t="s">
        <v>122</v>
      </c>
      <c r="C151" s="63">
        <v>1714</v>
      </c>
      <c r="D151" s="67">
        <v>0</v>
      </c>
      <c r="E151" s="63">
        <v>1714</v>
      </c>
      <c r="G151" s="39">
        <f t="shared" si="3"/>
        <v>0</v>
      </c>
      <c r="H151" s="57"/>
      <c r="J151" s="70"/>
      <c r="K151" s="71"/>
      <c r="L151" s="72"/>
      <c r="O151" s="44"/>
      <c r="P151" s="44"/>
      <c r="Q151" s="44"/>
      <c r="R151" s="43"/>
    </row>
    <row r="152" spans="1:18" ht="15">
      <c r="A152" s="45" t="s">
        <v>631</v>
      </c>
      <c r="B152" s="84" t="s">
        <v>123</v>
      </c>
      <c r="C152" s="55">
        <v>2344</v>
      </c>
      <c r="D152" s="67">
        <v>0</v>
      </c>
      <c r="E152" s="55">
        <v>2344</v>
      </c>
      <c r="G152" s="39">
        <f t="shared" si="3"/>
        <v>0</v>
      </c>
      <c r="H152" s="57"/>
      <c r="J152" s="70"/>
      <c r="K152" s="71"/>
      <c r="L152" s="72"/>
      <c r="O152" s="44"/>
      <c r="P152" s="44"/>
      <c r="Q152" s="44"/>
      <c r="R152" s="43"/>
    </row>
    <row r="153" spans="1:18" ht="15">
      <c r="A153" s="45" t="s">
        <v>632</v>
      </c>
      <c r="B153" s="46" t="s">
        <v>1054</v>
      </c>
      <c r="C153" s="47">
        <v>16413</v>
      </c>
      <c r="D153" s="66">
        <v>10772</v>
      </c>
      <c r="E153" s="48">
        <v>5641</v>
      </c>
      <c r="G153" s="39">
        <f t="shared" si="3"/>
        <v>0</v>
      </c>
      <c r="H153" s="57"/>
      <c r="J153" s="70">
        <f>C153-C154-C156-C158-C160-C161-C162-C163-C164-C165-C166</f>
        <v>0</v>
      </c>
      <c r="K153" s="71">
        <f>D153-D154-D156-D158-D160-D161-D162-D163-D164-D165-D166</f>
        <v>0</v>
      </c>
      <c r="L153" s="72">
        <f>E153-E154-E156-E158-E160-E161-E162-E163-E164-E165-E166</f>
        <v>0</v>
      </c>
      <c r="M153" s="88"/>
      <c r="O153" s="44"/>
      <c r="P153" s="44"/>
      <c r="Q153" s="44"/>
      <c r="R153" s="43"/>
    </row>
    <row r="154" spans="1:18" ht="15">
      <c r="A154" s="45" t="s">
        <v>633</v>
      </c>
      <c r="B154" s="54" t="s">
        <v>124</v>
      </c>
      <c r="C154" s="55">
        <v>0</v>
      </c>
      <c r="D154" s="67">
        <v>0</v>
      </c>
      <c r="E154" s="56">
        <v>0</v>
      </c>
      <c r="G154" s="39">
        <f t="shared" si="3"/>
        <v>0</v>
      </c>
      <c r="H154" s="57"/>
      <c r="J154" s="70"/>
      <c r="K154" s="71"/>
      <c r="L154" s="72"/>
      <c r="O154" s="44"/>
      <c r="P154" s="44"/>
      <c r="Q154" s="44"/>
      <c r="R154" s="43"/>
    </row>
    <row r="155" spans="1:18" ht="15">
      <c r="A155" s="45" t="s">
        <v>634</v>
      </c>
      <c r="B155" s="85" t="s">
        <v>125</v>
      </c>
      <c r="C155" s="55">
        <v>0</v>
      </c>
      <c r="D155" s="67">
        <v>0</v>
      </c>
      <c r="E155" s="56">
        <v>0</v>
      </c>
      <c r="G155" s="39">
        <f t="shared" si="3"/>
        <v>0</v>
      </c>
      <c r="H155" s="57"/>
      <c r="J155" s="70"/>
      <c r="K155" s="71"/>
      <c r="L155" s="72"/>
      <c r="O155" s="44"/>
      <c r="P155" s="44"/>
      <c r="Q155" s="44"/>
      <c r="R155" s="43"/>
    </row>
    <row r="156" spans="1:18" ht="15" customHeight="1">
      <c r="A156" s="45" t="s">
        <v>635</v>
      </c>
      <c r="B156" s="54" t="s">
        <v>126</v>
      </c>
      <c r="C156" s="55">
        <v>6196</v>
      </c>
      <c r="D156" s="67">
        <v>6053</v>
      </c>
      <c r="E156" s="56">
        <v>143</v>
      </c>
      <c r="G156" s="39">
        <f t="shared" si="3"/>
        <v>0</v>
      </c>
      <c r="H156" s="57"/>
      <c r="J156" s="70"/>
      <c r="K156" s="71"/>
      <c r="L156" s="72"/>
      <c r="O156" s="44"/>
      <c r="P156" s="44"/>
      <c r="Q156" s="44"/>
      <c r="R156" s="43"/>
    </row>
    <row r="157" spans="1:18" ht="15">
      <c r="A157" s="45" t="s">
        <v>636</v>
      </c>
      <c r="B157" s="85" t="s">
        <v>127</v>
      </c>
      <c r="C157" s="55">
        <v>6053</v>
      </c>
      <c r="D157" s="67">
        <v>6053</v>
      </c>
      <c r="E157" s="56">
        <v>0</v>
      </c>
      <c r="G157" s="39">
        <f t="shared" si="3"/>
        <v>0</v>
      </c>
      <c r="H157" s="57"/>
      <c r="J157" s="70"/>
      <c r="K157" s="71"/>
      <c r="L157" s="72"/>
      <c r="O157" s="44"/>
      <c r="P157" s="44"/>
      <c r="Q157" s="44"/>
      <c r="R157" s="43"/>
    </row>
    <row r="158" spans="1:18" ht="15">
      <c r="A158" s="45" t="s">
        <v>637</v>
      </c>
      <c r="B158" s="54" t="s">
        <v>128</v>
      </c>
      <c r="C158" s="55">
        <v>5013</v>
      </c>
      <c r="D158" s="67">
        <v>4719</v>
      </c>
      <c r="E158" s="56">
        <v>294</v>
      </c>
      <c r="G158" s="39">
        <f t="shared" si="3"/>
        <v>0</v>
      </c>
      <c r="H158" s="57"/>
      <c r="J158" s="70"/>
      <c r="K158" s="71"/>
      <c r="L158" s="72"/>
      <c r="O158" s="44"/>
      <c r="P158" s="44"/>
      <c r="Q158" s="44"/>
      <c r="R158" s="43"/>
    </row>
    <row r="159" spans="1:18" ht="15">
      <c r="A159" s="45" t="s">
        <v>638</v>
      </c>
      <c r="B159" s="85" t="s">
        <v>129</v>
      </c>
      <c r="C159" s="55">
        <v>4719</v>
      </c>
      <c r="D159" s="67">
        <v>4719</v>
      </c>
      <c r="E159" s="56">
        <v>0</v>
      </c>
      <c r="G159" s="39">
        <f t="shared" si="3"/>
        <v>0</v>
      </c>
      <c r="H159" s="57"/>
      <c r="J159" s="70"/>
      <c r="K159" s="71"/>
      <c r="L159" s="72"/>
      <c r="O159" s="44"/>
      <c r="P159" s="44"/>
      <c r="Q159" s="44"/>
      <c r="R159" s="43"/>
    </row>
    <row r="160" spans="1:18" ht="15">
      <c r="A160" s="45" t="s">
        <v>639</v>
      </c>
      <c r="B160" s="84" t="s">
        <v>130</v>
      </c>
      <c r="C160" s="55">
        <v>2624</v>
      </c>
      <c r="D160" s="67">
        <v>0</v>
      </c>
      <c r="E160" s="55">
        <v>2624</v>
      </c>
      <c r="G160" s="39">
        <f t="shared" si="3"/>
        <v>0</v>
      </c>
      <c r="H160" s="57"/>
      <c r="J160" s="70"/>
      <c r="K160" s="71"/>
      <c r="L160" s="72"/>
      <c r="O160" s="44"/>
      <c r="P160" s="44"/>
      <c r="Q160" s="44"/>
      <c r="R160" s="43"/>
    </row>
    <row r="161" spans="1:18" ht="15">
      <c r="A161" s="45" t="s">
        <v>640</v>
      </c>
      <c r="B161" s="84" t="s">
        <v>131</v>
      </c>
      <c r="C161" s="55">
        <v>288</v>
      </c>
      <c r="D161" s="67">
        <v>0</v>
      </c>
      <c r="E161" s="55">
        <v>288</v>
      </c>
      <c r="G161" s="39">
        <f t="shared" si="3"/>
        <v>0</v>
      </c>
      <c r="H161" s="57"/>
      <c r="J161" s="70"/>
      <c r="K161" s="71"/>
      <c r="L161" s="72"/>
      <c r="O161" s="44"/>
      <c r="P161" s="44"/>
      <c r="Q161" s="44"/>
      <c r="R161" s="43"/>
    </row>
    <row r="162" spans="1:18" ht="15">
      <c r="A162" s="45" t="s">
        <v>641</v>
      </c>
      <c r="B162" s="84" t="s">
        <v>132</v>
      </c>
      <c r="C162" s="55">
        <v>113</v>
      </c>
      <c r="D162" s="67">
        <v>0</v>
      </c>
      <c r="E162" s="55">
        <v>113</v>
      </c>
      <c r="G162" s="39">
        <f t="shared" si="3"/>
        <v>0</v>
      </c>
      <c r="H162" s="57"/>
      <c r="J162" s="70"/>
      <c r="K162" s="71"/>
      <c r="L162" s="72"/>
      <c r="O162" s="44"/>
      <c r="P162" s="44"/>
      <c r="Q162" s="44"/>
      <c r="R162" s="43"/>
    </row>
    <row r="163" spans="1:18" ht="15">
      <c r="A163" s="45" t="s">
        <v>642</v>
      </c>
      <c r="B163" s="84" t="s">
        <v>133</v>
      </c>
      <c r="C163" s="55">
        <v>893</v>
      </c>
      <c r="D163" s="67">
        <v>0</v>
      </c>
      <c r="E163" s="55">
        <v>893</v>
      </c>
      <c r="G163" s="39">
        <f t="shared" si="3"/>
        <v>0</v>
      </c>
      <c r="H163" s="57"/>
      <c r="J163" s="70"/>
      <c r="K163" s="71"/>
      <c r="L163" s="72"/>
      <c r="O163" s="44"/>
      <c r="P163" s="44"/>
      <c r="Q163" s="44"/>
      <c r="R163" s="43"/>
    </row>
    <row r="164" spans="1:18" ht="15">
      <c r="A164" s="45" t="s">
        <v>643</v>
      </c>
      <c r="B164" s="84" t="s">
        <v>134</v>
      </c>
      <c r="C164" s="55">
        <v>1044</v>
      </c>
      <c r="D164" s="67">
        <v>0</v>
      </c>
      <c r="E164" s="55">
        <v>1044</v>
      </c>
      <c r="G164" s="39">
        <f t="shared" si="3"/>
        <v>0</v>
      </c>
      <c r="H164" s="57"/>
      <c r="J164" s="70"/>
      <c r="K164" s="71"/>
      <c r="L164" s="72"/>
      <c r="O164" s="44"/>
      <c r="P164" s="44"/>
      <c r="Q164" s="44"/>
      <c r="R164" s="43"/>
    </row>
    <row r="165" spans="1:18" ht="15">
      <c r="A165" s="45" t="s">
        <v>644</v>
      </c>
      <c r="B165" s="84" t="s">
        <v>135</v>
      </c>
      <c r="C165" s="55">
        <v>242</v>
      </c>
      <c r="D165" s="67">
        <v>0</v>
      </c>
      <c r="E165" s="55">
        <v>242</v>
      </c>
      <c r="G165" s="39">
        <f t="shared" si="3"/>
        <v>0</v>
      </c>
      <c r="H165" s="57"/>
      <c r="J165" s="70"/>
      <c r="K165" s="71"/>
      <c r="L165" s="72"/>
      <c r="O165" s="44"/>
      <c r="P165" s="44"/>
      <c r="Q165" s="44"/>
      <c r="R165" s="43"/>
    </row>
    <row r="166" spans="1:18" ht="25.5">
      <c r="A166" s="45" t="s">
        <v>645</v>
      </c>
      <c r="B166" s="84" t="s">
        <v>136</v>
      </c>
      <c r="C166" s="55">
        <v>0</v>
      </c>
      <c r="D166" s="67">
        <v>0</v>
      </c>
      <c r="E166" s="55">
        <v>0</v>
      </c>
      <c r="G166" s="39">
        <f t="shared" si="3"/>
        <v>0</v>
      </c>
      <c r="H166" s="57"/>
      <c r="J166" s="70"/>
      <c r="K166" s="71"/>
      <c r="L166" s="72"/>
      <c r="O166" s="44"/>
      <c r="P166" s="44"/>
      <c r="Q166" s="44"/>
      <c r="R166" s="43"/>
    </row>
    <row r="167" spans="1:18" ht="15">
      <c r="A167" s="45" t="s">
        <v>646</v>
      </c>
      <c r="B167" s="46" t="s">
        <v>1055</v>
      </c>
      <c r="C167" s="47">
        <v>3301</v>
      </c>
      <c r="D167" s="90">
        <v>0</v>
      </c>
      <c r="E167" s="47">
        <v>3301</v>
      </c>
      <c r="G167" s="39">
        <f t="shared" si="3"/>
        <v>0</v>
      </c>
      <c r="H167" s="57"/>
      <c r="J167" s="70">
        <f>C167-C168-C169-C170-C171</f>
        <v>0</v>
      </c>
      <c r="K167" s="71">
        <f>D167-D168-D169-D170-D171</f>
        <v>0</v>
      </c>
      <c r="L167" s="72">
        <f>E167-E168-E169-E170-E171</f>
        <v>0</v>
      </c>
      <c r="O167" s="44"/>
      <c r="P167" s="44"/>
      <c r="Q167" s="44"/>
      <c r="R167" s="43"/>
    </row>
    <row r="168" spans="1:18" ht="15">
      <c r="A168" s="45" t="s">
        <v>647</v>
      </c>
      <c r="B168" s="84" t="s">
        <v>137</v>
      </c>
      <c r="C168" s="55">
        <v>2104</v>
      </c>
      <c r="D168" s="67">
        <v>0</v>
      </c>
      <c r="E168" s="55">
        <v>2104</v>
      </c>
      <c r="G168" s="39">
        <f t="shared" si="3"/>
        <v>0</v>
      </c>
      <c r="H168" s="57"/>
      <c r="J168" s="70"/>
      <c r="K168" s="71"/>
      <c r="L168" s="72"/>
      <c r="O168" s="44"/>
      <c r="P168" s="44"/>
      <c r="Q168" s="44"/>
      <c r="R168" s="43"/>
    </row>
    <row r="169" spans="1:18" ht="15">
      <c r="A169" s="45" t="s">
        <v>648</v>
      </c>
      <c r="B169" s="84" t="s">
        <v>138</v>
      </c>
      <c r="C169" s="55">
        <v>437</v>
      </c>
      <c r="D169" s="67">
        <v>0</v>
      </c>
      <c r="E169" s="55">
        <v>437</v>
      </c>
      <c r="G169" s="39">
        <f t="shared" si="3"/>
        <v>0</v>
      </c>
      <c r="H169" s="57"/>
      <c r="J169" s="70"/>
      <c r="K169" s="71"/>
      <c r="L169" s="72"/>
      <c r="O169" s="44"/>
      <c r="P169" s="44"/>
      <c r="Q169" s="44"/>
      <c r="R169" s="43"/>
    </row>
    <row r="170" spans="1:18" ht="15">
      <c r="A170" s="45" t="s">
        <v>649</v>
      </c>
      <c r="B170" s="84" t="s">
        <v>139</v>
      </c>
      <c r="C170" s="55">
        <v>350</v>
      </c>
      <c r="D170" s="67">
        <v>0</v>
      </c>
      <c r="E170" s="55">
        <v>350</v>
      </c>
      <c r="G170" s="39">
        <f t="shared" si="3"/>
        <v>0</v>
      </c>
      <c r="H170" s="57"/>
      <c r="J170" s="70"/>
      <c r="K170" s="71"/>
      <c r="L170" s="72"/>
      <c r="O170" s="44"/>
      <c r="P170" s="44"/>
      <c r="Q170" s="44"/>
      <c r="R170" s="43"/>
    </row>
    <row r="171" spans="1:18" ht="15">
      <c r="A171" s="45" t="s">
        <v>650</v>
      </c>
      <c r="B171" s="84" t="s">
        <v>140</v>
      </c>
      <c r="C171" s="55">
        <v>410</v>
      </c>
      <c r="D171" s="67">
        <v>0</v>
      </c>
      <c r="E171" s="55">
        <v>410</v>
      </c>
      <c r="G171" s="39">
        <f t="shared" si="3"/>
        <v>0</v>
      </c>
      <c r="H171" s="57"/>
      <c r="J171" s="70"/>
      <c r="K171" s="71"/>
      <c r="L171" s="72"/>
      <c r="O171" s="44"/>
      <c r="P171" s="44"/>
      <c r="Q171" s="44"/>
      <c r="R171" s="43"/>
    </row>
    <row r="172" spans="1:18" ht="15">
      <c r="A172" s="45" t="s">
        <v>651</v>
      </c>
      <c r="B172" s="46" t="s">
        <v>1056</v>
      </c>
      <c r="C172" s="47">
        <v>16803</v>
      </c>
      <c r="D172" s="66">
        <v>6842</v>
      </c>
      <c r="E172" s="48">
        <v>9961</v>
      </c>
      <c r="G172" s="39">
        <f t="shared" si="3"/>
        <v>0</v>
      </c>
      <c r="H172" s="57"/>
      <c r="J172" s="70">
        <f>C172-C173-C175-C176-C177-C178-C179-C180-C181-C182-C183-C184-C185-C186-C187</f>
        <v>0</v>
      </c>
      <c r="K172" s="71">
        <f>D172-D173-D175-D176-D177-D178-D179-D180-D181-D182-D183-D184-D185-D186-D187</f>
        <v>0</v>
      </c>
      <c r="L172" s="72">
        <f>E172-E173-E175-E176-E177-E178-E179-E180-E181-E182-E183-E184-E185-E186-E187</f>
        <v>0</v>
      </c>
      <c r="M172" s="88"/>
      <c r="O172" s="44"/>
      <c r="P172" s="44"/>
      <c r="Q172" s="44"/>
      <c r="R172" s="43"/>
    </row>
    <row r="173" spans="1:18" ht="15">
      <c r="A173" s="45" t="s">
        <v>652</v>
      </c>
      <c r="B173" s="54" t="s">
        <v>141</v>
      </c>
      <c r="C173" s="55">
        <v>6842</v>
      </c>
      <c r="D173" s="67">
        <v>6842</v>
      </c>
      <c r="E173" s="56">
        <v>0</v>
      </c>
      <c r="G173" s="39">
        <f t="shared" si="3"/>
        <v>0</v>
      </c>
      <c r="H173" s="57"/>
      <c r="J173" s="70"/>
      <c r="K173" s="71"/>
      <c r="L173" s="72"/>
      <c r="O173" s="44"/>
      <c r="P173" s="44"/>
      <c r="Q173" s="44"/>
      <c r="R173" s="43"/>
    </row>
    <row r="174" spans="1:18" ht="15">
      <c r="A174" s="45" t="s">
        <v>653</v>
      </c>
      <c r="B174" s="85" t="s">
        <v>142</v>
      </c>
      <c r="C174" s="55">
        <v>6842</v>
      </c>
      <c r="D174" s="67">
        <v>6842</v>
      </c>
      <c r="E174" s="56">
        <v>0</v>
      </c>
      <c r="G174" s="39">
        <f t="shared" si="3"/>
        <v>0</v>
      </c>
      <c r="H174" s="57"/>
      <c r="J174" s="70"/>
      <c r="K174" s="71"/>
      <c r="L174" s="72"/>
      <c r="O174" s="44"/>
      <c r="P174" s="44"/>
      <c r="Q174" s="44"/>
      <c r="R174" s="43"/>
    </row>
    <row r="175" spans="1:18" ht="15">
      <c r="A175" s="45" t="s">
        <v>654</v>
      </c>
      <c r="B175" s="84" t="s">
        <v>143</v>
      </c>
      <c r="C175" s="55">
        <v>1088</v>
      </c>
      <c r="D175" s="67">
        <v>0</v>
      </c>
      <c r="E175" s="55">
        <v>1088</v>
      </c>
      <c r="G175" s="39">
        <f t="shared" si="3"/>
        <v>0</v>
      </c>
      <c r="H175" s="57"/>
      <c r="J175" s="70"/>
      <c r="K175" s="71"/>
      <c r="L175" s="72"/>
      <c r="O175" s="44"/>
      <c r="P175" s="44"/>
      <c r="Q175" s="44"/>
      <c r="R175" s="43"/>
    </row>
    <row r="176" spans="1:18" ht="15">
      <c r="A176" s="45" t="s">
        <v>655</v>
      </c>
      <c r="B176" s="84" t="s">
        <v>144</v>
      </c>
      <c r="C176" s="55">
        <v>414</v>
      </c>
      <c r="D176" s="67">
        <v>0</v>
      </c>
      <c r="E176" s="55">
        <v>414</v>
      </c>
      <c r="G176" s="39">
        <f t="shared" si="3"/>
        <v>0</v>
      </c>
      <c r="H176" s="57"/>
      <c r="J176" s="70"/>
      <c r="K176" s="71"/>
      <c r="L176" s="72"/>
      <c r="O176" s="44"/>
      <c r="P176" s="44"/>
      <c r="Q176" s="44"/>
      <c r="R176" s="43"/>
    </row>
    <row r="177" spans="1:18" ht="15">
      <c r="A177" s="45" t="s">
        <v>656</v>
      </c>
      <c r="B177" s="84" t="s">
        <v>145</v>
      </c>
      <c r="C177" s="55">
        <v>935</v>
      </c>
      <c r="D177" s="67">
        <v>0</v>
      </c>
      <c r="E177" s="55">
        <v>935</v>
      </c>
      <c r="G177" s="39">
        <f t="shared" si="3"/>
        <v>0</v>
      </c>
      <c r="H177" s="57"/>
      <c r="J177" s="70"/>
      <c r="K177" s="71"/>
      <c r="L177" s="72"/>
      <c r="O177" s="44"/>
      <c r="P177" s="44"/>
      <c r="Q177" s="44"/>
      <c r="R177" s="43"/>
    </row>
    <row r="178" spans="1:18" ht="15">
      <c r="A178" s="45" t="s">
        <v>657</v>
      </c>
      <c r="B178" s="84" t="s">
        <v>146</v>
      </c>
      <c r="C178" s="55">
        <v>194</v>
      </c>
      <c r="D178" s="67">
        <v>0</v>
      </c>
      <c r="E178" s="55">
        <v>194</v>
      </c>
      <c r="G178" s="39">
        <f t="shared" si="3"/>
        <v>0</v>
      </c>
      <c r="H178" s="57"/>
      <c r="J178" s="70"/>
      <c r="K178" s="71"/>
      <c r="L178" s="72"/>
      <c r="O178" s="44"/>
      <c r="P178" s="44"/>
      <c r="Q178" s="44"/>
      <c r="R178" s="43"/>
    </row>
    <row r="179" spans="1:18" ht="15">
      <c r="A179" s="45" t="s">
        <v>658</v>
      </c>
      <c r="B179" s="84" t="s">
        <v>147</v>
      </c>
      <c r="C179" s="55">
        <v>955</v>
      </c>
      <c r="D179" s="67">
        <v>0</v>
      </c>
      <c r="E179" s="55">
        <v>955</v>
      </c>
      <c r="G179" s="39">
        <f t="shared" si="3"/>
        <v>0</v>
      </c>
      <c r="H179" s="57"/>
      <c r="J179" s="70"/>
      <c r="K179" s="71"/>
      <c r="L179" s="72"/>
      <c r="O179" s="44"/>
      <c r="P179" s="44"/>
      <c r="Q179" s="44"/>
      <c r="R179" s="43"/>
    </row>
    <row r="180" spans="1:18" ht="15">
      <c r="A180" s="45" t="s">
        <v>659</v>
      </c>
      <c r="B180" s="84" t="s">
        <v>148</v>
      </c>
      <c r="C180" s="55">
        <v>223</v>
      </c>
      <c r="D180" s="67">
        <v>0</v>
      </c>
      <c r="E180" s="55">
        <v>223</v>
      </c>
      <c r="G180" s="39">
        <f t="shared" si="3"/>
        <v>0</v>
      </c>
      <c r="H180" s="57"/>
      <c r="J180" s="70"/>
      <c r="K180" s="71"/>
      <c r="L180" s="72"/>
      <c r="O180" s="44"/>
      <c r="P180" s="44"/>
      <c r="Q180" s="44"/>
      <c r="R180" s="43"/>
    </row>
    <row r="181" spans="1:18" ht="15">
      <c r="A181" s="45" t="s">
        <v>660</v>
      </c>
      <c r="B181" s="84" t="s">
        <v>149</v>
      </c>
      <c r="C181" s="55">
        <v>838</v>
      </c>
      <c r="D181" s="67">
        <v>0</v>
      </c>
      <c r="E181" s="55">
        <v>838</v>
      </c>
      <c r="G181" s="39">
        <f t="shared" si="3"/>
        <v>0</v>
      </c>
      <c r="H181" s="57"/>
      <c r="J181" s="70"/>
      <c r="K181" s="71"/>
      <c r="L181" s="72"/>
      <c r="O181" s="44"/>
      <c r="P181" s="44"/>
      <c r="Q181" s="44"/>
      <c r="R181" s="43"/>
    </row>
    <row r="182" spans="1:18" ht="15">
      <c r="A182" s="45" t="s">
        <v>661</v>
      </c>
      <c r="B182" s="84" t="s">
        <v>150</v>
      </c>
      <c r="C182" s="55">
        <v>270</v>
      </c>
      <c r="D182" s="67">
        <v>0</v>
      </c>
      <c r="E182" s="55">
        <v>270</v>
      </c>
      <c r="G182" s="39">
        <f t="shared" si="3"/>
        <v>0</v>
      </c>
      <c r="H182" s="57"/>
      <c r="J182" s="70"/>
      <c r="K182" s="71"/>
      <c r="L182" s="72"/>
      <c r="O182" s="44"/>
      <c r="P182" s="44"/>
      <c r="Q182" s="44"/>
      <c r="R182" s="43"/>
    </row>
    <row r="183" spans="1:18" ht="15">
      <c r="A183" s="45" t="s">
        <v>662</v>
      </c>
      <c r="B183" s="84" t="s">
        <v>151</v>
      </c>
      <c r="C183" s="55">
        <v>413</v>
      </c>
      <c r="D183" s="67">
        <v>0</v>
      </c>
      <c r="E183" s="55">
        <v>413</v>
      </c>
      <c r="G183" s="39">
        <f t="shared" si="3"/>
        <v>0</v>
      </c>
      <c r="H183" s="57"/>
      <c r="J183" s="70"/>
      <c r="K183" s="71"/>
      <c r="L183" s="72"/>
      <c r="O183" s="44"/>
      <c r="P183" s="44"/>
      <c r="Q183" s="44"/>
      <c r="R183" s="43"/>
    </row>
    <row r="184" spans="1:18" ht="15">
      <c r="A184" s="45" t="s">
        <v>663</v>
      </c>
      <c r="B184" s="84" t="s">
        <v>108</v>
      </c>
      <c r="C184" s="55">
        <v>552</v>
      </c>
      <c r="D184" s="67">
        <v>0</v>
      </c>
      <c r="E184" s="55">
        <v>552</v>
      </c>
      <c r="G184" s="39">
        <f t="shared" si="3"/>
        <v>0</v>
      </c>
      <c r="H184" s="57"/>
      <c r="J184" s="70"/>
      <c r="K184" s="71"/>
      <c r="L184" s="72"/>
      <c r="O184" s="44"/>
      <c r="P184" s="44"/>
      <c r="Q184" s="44"/>
      <c r="R184" s="43"/>
    </row>
    <row r="185" spans="1:18" ht="15">
      <c r="A185" s="45" t="s">
        <v>664</v>
      </c>
      <c r="B185" s="84" t="s">
        <v>152</v>
      </c>
      <c r="C185" s="55">
        <v>1508</v>
      </c>
      <c r="D185" s="67">
        <v>0</v>
      </c>
      <c r="E185" s="55">
        <v>1508</v>
      </c>
      <c r="G185" s="39">
        <f t="shared" si="3"/>
        <v>0</v>
      </c>
      <c r="H185" s="57"/>
      <c r="J185" s="70"/>
      <c r="K185" s="71"/>
      <c r="L185" s="72"/>
      <c r="O185" s="44"/>
      <c r="P185" s="44"/>
      <c r="Q185" s="44"/>
      <c r="R185" s="43"/>
    </row>
    <row r="186" spans="1:18" ht="15">
      <c r="A186" s="45" t="s">
        <v>665</v>
      </c>
      <c r="B186" s="84" t="s">
        <v>153</v>
      </c>
      <c r="C186" s="55">
        <v>1210</v>
      </c>
      <c r="D186" s="67">
        <v>0</v>
      </c>
      <c r="E186" s="55">
        <v>1210</v>
      </c>
      <c r="G186" s="39">
        <f aca="true" t="shared" si="4" ref="G186:G249">C186-D186-E186</f>
        <v>0</v>
      </c>
      <c r="H186" s="57"/>
      <c r="J186" s="70"/>
      <c r="K186" s="71"/>
      <c r="L186" s="72"/>
      <c r="O186" s="44"/>
      <c r="P186" s="44"/>
      <c r="Q186" s="44"/>
      <c r="R186" s="43"/>
    </row>
    <row r="187" spans="1:18" ht="15">
      <c r="A187" s="45" t="s">
        <v>666</v>
      </c>
      <c r="B187" s="84" t="s">
        <v>154</v>
      </c>
      <c r="C187" s="55">
        <v>1361</v>
      </c>
      <c r="D187" s="67">
        <v>0</v>
      </c>
      <c r="E187" s="55">
        <v>1361</v>
      </c>
      <c r="G187" s="39">
        <f t="shared" si="4"/>
        <v>0</v>
      </c>
      <c r="H187" s="57"/>
      <c r="J187" s="70"/>
      <c r="K187" s="71"/>
      <c r="L187" s="72"/>
      <c r="O187" s="44"/>
      <c r="P187" s="44"/>
      <c r="Q187" s="44"/>
      <c r="R187" s="43"/>
    </row>
    <row r="188" spans="1:18" ht="15">
      <c r="A188" s="45" t="s">
        <v>667</v>
      </c>
      <c r="B188" s="46" t="s">
        <v>1057</v>
      </c>
      <c r="C188" s="47">
        <v>17129</v>
      </c>
      <c r="D188" s="66">
        <v>13061</v>
      </c>
      <c r="E188" s="48">
        <v>4068</v>
      </c>
      <c r="G188" s="39">
        <f t="shared" si="4"/>
        <v>0</v>
      </c>
      <c r="H188" s="57"/>
      <c r="J188" s="70">
        <f>C188-C189-C191-C193-C194-C195-C196-C197-C198-C199-C200-C201</f>
        <v>0</v>
      </c>
      <c r="K188" s="71">
        <f>D188-D189-D191-D193-D194-D195-D196-D197-D198-D199-D200-D201</f>
        <v>0</v>
      </c>
      <c r="L188" s="72">
        <f>E188-E189-E191-E193-E194-E195-E196-E197-E198-E199-E200-E201</f>
        <v>0</v>
      </c>
      <c r="M188" s="88"/>
      <c r="O188" s="44"/>
      <c r="P188" s="44"/>
      <c r="Q188" s="44"/>
      <c r="R188" s="43"/>
    </row>
    <row r="189" spans="1:18" ht="15">
      <c r="A189" s="45" t="s">
        <v>668</v>
      </c>
      <c r="B189" s="54" t="s">
        <v>155</v>
      </c>
      <c r="C189" s="55">
        <v>11963</v>
      </c>
      <c r="D189" s="67">
        <v>11048</v>
      </c>
      <c r="E189" s="56">
        <v>915</v>
      </c>
      <c r="G189" s="39">
        <f t="shared" si="4"/>
        <v>0</v>
      </c>
      <c r="H189" s="57"/>
      <c r="J189" s="70"/>
      <c r="K189" s="71"/>
      <c r="L189" s="72"/>
      <c r="O189" s="44"/>
      <c r="P189" s="44"/>
      <c r="Q189" s="44"/>
      <c r="R189" s="43"/>
    </row>
    <row r="190" spans="1:18" ht="15">
      <c r="A190" s="45" t="s">
        <v>669</v>
      </c>
      <c r="B190" s="85" t="s">
        <v>156</v>
      </c>
      <c r="C190" s="55">
        <v>11048</v>
      </c>
      <c r="D190" s="67">
        <v>11048</v>
      </c>
      <c r="E190" s="56">
        <v>0</v>
      </c>
      <c r="G190" s="39">
        <f t="shared" si="4"/>
        <v>0</v>
      </c>
      <c r="H190" s="57"/>
      <c r="J190" s="39"/>
      <c r="K190" s="58"/>
      <c r="L190" s="57"/>
      <c r="O190" s="44"/>
      <c r="P190" s="44"/>
      <c r="Q190" s="44"/>
      <c r="R190" s="43"/>
    </row>
    <row r="191" spans="1:18" ht="15">
      <c r="A191" s="45" t="s">
        <v>670</v>
      </c>
      <c r="B191" s="54" t="s">
        <v>157</v>
      </c>
      <c r="C191" s="55">
        <v>2141</v>
      </c>
      <c r="D191" s="67">
        <v>2013</v>
      </c>
      <c r="E191" s="56">
        <v>128</v>
      </c>
      <c r="G191" s="39">
        <f t="shared" si="4"/>
        <v>0</v>
      </c>
      <c r="H191" s="57"/>
      <c r="J191" s="70"/>
      <c r="K191" s="71"/>
      <c r="L191" s="72"/>
      <c r="O191" s="44"/>
      <c r="P191" s="44"/>
      <c r="Q191" s="44"/>
      <c r="R191" s="43"/>
    </row>
    <row r="192" spans="1:18" ht="15">
      <c r="A192" s="45" t="s">
        <v>671</v>
      </c>
      <c r="B192" s="85" t="s">
        <v>158</v>
      </c>
      <c r="C192" s="55">
        <v>2013</v>
      </c>
      <c r="D192" s="67">
        <v>2013</v>
      </c>
      <c r="E192" s="56">
        <v>0</v>
      </c>
      <c r="G192" s="39">
        <f t="shared" si="4"/>
        <v>0</v>
      </c>
      <c r="H192" s="57"/>
      <c r="J192" s="39"/>
      <c r="K192" s="58"/>
      <c r="L192" s="57"/>
      <c r="O192" s="44"/>
      <c r="P192" s="44"/>
      <c r="Q192" s="44"/>
      <c r="R192" s="43"/>
    </row>
    <row r="193" spans="1:18" ht="15">
      <c r="A193" s="45" t="s">
        <v>672</v>
      </c>
      <c r="B193" s="84" t="s">
        <v>159</v>
      </c>
      <c r="C193" s="55">
        <v>593</v>
      </c>
      <c r="D193" s="67">
        <v>0</v>
      </c>
      <c r="E193" s="55">
        <v>593</v>
      </c>
      <c r="G193" s="39">
        <f t="shared" si="4"/>
        <v>0</v>
      </c>
      <c r="H193" s="57"/>
      <c r="J193" s="70"/>
      <c r="K193" s="71"/>
      <c r="L193" s="72"/>
      <c r="O193" s="44"/>
      <c r="P193" s="44"/>
      <c r="Q193" s="44"/>
      <c r="R193" s="43"/>
    </row>
    <row r="194" spans="1:18" ht="25.5">
      <c r="A194" s="73" t="s">
        <v>673</v>
      </c>
      <c r="B194" s="91" t="s">
        <v>160</v>
      </c>
      <c r="C194" s="75">
        <v>0</v>
      </c>
      <c r="D194" s="76">
        <v>0</v>
      </c>
      <c r="E194" s="75">
        <v>0</v>
      </c>
      <c r="G194" s="39">
        <f t="shared" si="4"/>
        <v>0</v>
      </c>
      <c r="H194" s="57"/>
      <c r="J194" s="39"/>
      <c r="K194" s="58"/>
      <c r="L194" s="57"/>
      <c r="M194" s="92" t="s">
        <v>1105</v>
      </c>
      <c r="O194" s="44"/>
      <c r="P194" s="44"/>
      <c r="Q194" s="44"/>
      <c r="R194" s="43"/>
    </row>
    <row r="195" spans="1:18" ht="15">
      <c r="A195" s="45" t="s">
        <v>674</v>
      </c>
      <c r="B195" s="84" t="s">
        <v>161</v>
      </c>
      <c r="C195" s="55">
        <v>190</v>
      </c>
      <c r="D195" s="67">
        <v>0</v>
      </c>
      <c r="E195" s="55">
        <v>190</v>
      </c>
      <c r="G195" s="39">
        <f t="shared" si="4"/>
        <v>0</v>
      </c>
      <c r="H195" s="57"/>
      <c r="J195" s="39"/>
      <c r="K195" s="58"/>
      <c r="L195" s="57"/>
      <c r="M195" s="92"/>
      <c r="O195" s="44"/>
      <c r="P195" s="44"/>
      <c r="Q195" s="44"/>
      <c r="R195" s="43"/>
    </row>
    <row r="196" spans="1:18" ht="15">
      <c r="A196" s="45" t="s">
        <v>675</v>
      </c>
      <c r="B196" s="84" t="s">
        <v>162</v>
      </c>
      <c r="C196" s="55">
        <v>344</v>
      </c>
      <c r="D196" s="67">
        <v>0</v>
      </c>
      <c r="E196" s="55">
        <v>344</v>
      </c>
      <c r="G196" s="39">
        <f t="shared" si="4"/>
        <v>0</v>
      </c>
      <c r="H196" s="57"/>
      <c r="J196" s="70"/>
      <c r="K196" s="71"/>
      <c r="L196" s="72"/>
      <c r="O196" s="44"/>
      <c r="P196" s="44"/>
      <c r="Q196" s="44"/>
      <c r="R196" s="43"/>
    </row>
    <row r="197" spans="1:18" ht="15">
      <c r="A197" s="45" t="s">
        <v>676</v>
      </c>
      <c r="B197" s="84" t="s">
        <v>163</v>
      </c>
      <c r="C197" s="55">
        <v>735</v>
      </c>
      <c r="D197" s="67">
        <v>0</v>
      </c>
      <c r="E197" s="55">
        <v>735</v>
      </c>
      <c r="G197" s="39">
        <f t="shared" si="4"/>
        <v>0</v>
      </c>
      <c r="H197" s="57"/>
      <c r="J197" s="39"/>
      <c r="K197" s="58"/>
      <c r="L197" s="57"/>
      <c r="O197" s="44"/>
      <c r="P197" s="44"/>
      <c r="Q197" s="44"/>
      <c r="R197" s="43"/>
    </row>
    <row r="198" spans="1:18" ht="15">
      <c r="A198" s="45" t="s">
        <v>677</v>
      </c>
      <c r="B198" s="84" t="s">
        <v>135</v>
      </c>
      <c r="C198" s="55">
        <v>121</v>
      </c>
      <c r="D198" s="67">
        <v>0</v>
      </c>
      <c r="E198" s="55">
        <v>121</v>
      </c>
      <c r="G198" s="39">
        <f t="shared" si="4"/>
        <v>0</v>
      </c>
      <c r="H198" s="57"/>
      <c r="J198" s="39"/>
      <c r="K198" s="58"/>
      <c r="L198" s="57"/>
      <c r="O198" s="44"/>
      <c r="P198" s="44"/>
      <c r="Q198" s="44"/>
      <c r="R198" s="43"/>
    </row>
    <row r="199" spans="1:18" ht="15">
      <c r="A199" s="45" t="s">
        <v>678</v>
      </c>
      <c r="B199" s="84" t="s">
        <v>164</v>
      </c>
      <c r="C199" s="55">
        <v>392</v>
      </c>
      <c r="D199" s="67">
        <v>0</v>
      </c>
      <c r="E199" s="55">
        <v>392</v>
      </c>
      <c r="G199" s="39">
        <f t="shared" si="4"/>
        <v>0</v>
      </c>
      <c r="H199" s="57"/>
      <c r="J199" s="70"/>
      <c r="K199" s="71"/>
      <c r="L199" s="72"/>
      <c r="O199" s="44"/>
      <c r="P199" s="44"/>
      <c r="Q199" s="44"/>
      <c r="R199" s="43"/>
    </row>
    <row r="200" spans="1:18" ht="15">
      <c r="A200" s="45" t="s">
        <v>679</v>
      </c>
      <c r="B200" s="84" t="s">
        <v>165</v>
      </c>
      <c r="C200" s="55">
        <v>566</v>
      </c>
      <c r="D200" s="67">
        <v>0</v>
      </c>
      <c r="E200" s="55">
        <v>566</v>
      </c>
      <c r="G200" s="39">
        <f t="shared" si="4"/>
        <v>0</v>
      </c>
      <c r="H200" s="57"/>
      <c r="J200" s="39"/>
      <c r="K200" s="58"/>
      <c r="L200" s="57"/>
      <c r="O200" s="44"/>
      <c r="P200" s="44"/>
      <c r="Q200" s="44"/>
      <c r="R200" s="43"/>
    </row>
    <row r="201" spans="1:18" ht="25.5">
      <c r="A201" s="45" t="s">
        <v>680</v>
      </c>
      <c r="B201" s="84" t="s">
        <v>1039</v>
      </c>
      <c r="C201" s="93">
        <v>84</v>
      </c>
      <c r="D201" s="67">
        <v>0</v>
      </c>
      <c r="E201" s="93">
        <v>84</v>
      </c>
      <c r="G201" s="39">
        <f t="shared" si="4"/>
        <v>0</v>
      </c>
      <c r="H201" s="57"/>
      <c r="J201" s="70"/>
      <c r="K201" s="71"/>
      <c r="L201" s="72"/>
      <c r="M201" s="44"/>
      <c r="O201" s="44"/>
      <c r="P201" s="44"/>
      <c r="Q201" s="44"/>
      <c r="R201" s="43"/>
    </row>
    <row r="202" spans="1:18" ht="15">
      <c r="A202" s="45" t="s">
        <v>681</v>
      </c>
      <c r="B202" s="46" t="s">
        <v>1058</v>
      </c>
      <c r="C202" s="47">
        <v>27392</v>
      </c>
      <c r="D202" s="66">
        <v>9377</v>
      </c>
      <c r="E202" s="48">
        <v>18015</v>
      </c>
      <c r="G202" s="39">
        <f t="shared" si="4"/>
        <v>0</v>
      </c>
      <c r="H202" s="57"/>
      <c r="J202" s="70">
        <f>C202-C203-C205-C206-C207-C208-C209-C210-C211-C212-C213-C214-C215-C216-C217-C218-C219-C220-C221-C222-C223</f>
        <v>0</v>
      </c>
      <c r="K202" s="71">
        <f>D202-D203-D205-D206-D207-D208-D209-D210-D211-D212-D213-D214-D215-D216-D217-D218-D219-D220-D221-D222-D223</f>
        <v>0</v>
      </c>
      <c r="L202" s="72">
        <f>E202-E203-E205-E206-E207-E208-E209-E210-E211-E212-E213-E214-E215-E216-E217-E218-E219-E220-E221-E222-E223</f>
        <v>0</v>
      </c>
      <c r="M202" s="88"/>
      <c r="O202" s="44"/>
      <c r="P202" s="44"/>
      <c r="Q202" s="44"/>
      <c r="R202" s="43"/>
    </row>
    <row r="203" spans="1:18" ht="15">
      <c r="A203" s="45" t="s">
        <v>682</v>
      </c>
      <c r="B203" s="54" t="s">
        <v>166</v>
      </c>
      <c r="C203" s="55">
        <v>9377</v>
      </c>
      <c r="D203" s="67">
        <v>9377</v>
      </c>
      <c r="E203" s="56">
        <v>0</v>
      </c>
      <c r="G203" s="39">
        <f t="shared" si="4"/>
        <v>0</v>
      </c>
      <c r="H203" s="57"/>
      <c r="J203" s="70"/>
      <c r="K203" s="71"/>
      <c r="L203" s="72"/>
      <c r="O203" s="44"/>
      <c r="P203" s="44"/>
      <c r="Q203" s="44"/>
      <c r="R203" s="43"/>
    </row>
    <row r="204" spans="1:18" ht="15">
      <c r="A204" s="45" t="s">
        <v>683</v>
      </c>
      <c r="B204" s="85" t="s">
        <v>167</v>
      </c>
      <c r="C204" s="55">
        <v>9377</v>
      </c>
      <c r="D204" s="67">
        <v>9377</v>
      </c>
      <c r="E204" s="56">
        <v>0</v>
      </c>
      <c r="G204" s="39">
        <f t="shared" si="4"/>
        <v>0</v>
      </c>
      <c r="H204" s="57"/>
      <c r="J204" s="39"/>
      <c r="K204" s="58"/>
      <c r="L204" s="57"/>
      <c r="O204" s="44"/>
      <c r="P204" s="44"/>
      <c r="Q204" s="44"/>
      <c r="R204" s="43"/>
    </row>
    <row r="205" spans="1:18" ht="15">
      <c r="A205" s="45" t="s">
        <v>684</v>
      </c>
      <c r="B205" s="84" t="s">
        <v>168</v>
      </c>
      <c r="C205" s="55">
        <v>569</v>
      </c>
      <c r="D205" s="67">
        <v>0</v>
      </c>
      <c r="E205" s="55">
        <v>569</v>
      </c>
      <c r="G205" s="39">
        <f t="shared" si="4"/>
        <v>0</v>
      </c>
      <c r="H205" s="57"/>
      <c r="J205" s="70"/>
      <c r="K205" s="71"/>
      <c r="L205" s="72"/>
      <c r="O205" s="44"/>
      <c r="P205" s="44"/>
      <c r="Q205" s="44"/>
      <c r="R205" s="43"/>
    </row>
    <row r="206" spans="1:18" ht="15">
      <c r="A206" s="45" t="s">
        <v>685</v>
      </c>
      <c r="B206" s="84" t="s">
        <v>169</v>
      </c>
      <c r="C206" s="55">
        <v>1059</v>
      </c>
      <c r="D206" s="67">
        <v>0</v>
      </c>
      <c r="E206" s="55">
        <v>1059</v>
      </c>
      <c r="G206" s="39">
        <f t="shared" si="4"/>
        <v>0</v>
      </c>
      <c r="H206" s="57"/>
      <c r="J206" s="39"/>
      <c r="K206" s="58"/>
      <c r="L206" s="57"/>
      <c r="O206" s="44"/>
      <c r="P206" s="44"/>
      <c r="Q206" s="44"/>
      <c r="R206" s="43"/>
    </row>
    <row r="207" spans="1:18" ht="15">
      <c r="A207" s="45" t="s">
        <v>686</v>
      </c>
      <c r="B207" s="54" t="s">
        <v>170</v>
      </c>
      <c r="C207" s="63">
        <v>1448</v>
      </c>
      <c r="D207" s="67">
        <v>0</v>
      </c>
      <c r="E207" s="63">
        <v>1448</v>
      </c>
      <c r="G207" s="39">
        <f t="shared" si="4"/>
        <v>0</v>
      </c>
      <c r="H207" s="57"/>
      <c r="J207" s="70"/>
      <c r="K207" s="71"/>
      <c r="L207" s="72"/>
      <c r="O207" s="44"/>
      <c r="P207" s="44"/>
      <c r="Q207" s="44"/>
      <c r="R207" s="43"/>
    </row>
    <row r="208" spans="1:18" ht="15" customHeight="1">
      <c r="A208" s="45" t="s">
        <v>687</v>
      </c>
      <c r="B208" s="84" t="s">
        <v>171</v>
      </c>
      <c r="C208" s="55">
        <v>280</v>
      </c>
      <c r="D208" s="67">
        <v>0</v>
      </c>
      <c r="E208" s="55">
        <v>280</v>
      </c>
      <c r="G208" s="39">
        <f t="shared" si="4"/>
        <v>0</v>
      </c>
      <c r="H208" s="57"/>
      <c r="J208" s="39"/>
      <c r="K208" s="58"/>
      <c r="L208" s="57"/>
      <c r="O208" s="44"/>
      <c r="P208" s="44"/>
      <c r="Q208" s="44"/>
      <c r="R208" s="43"/>
    </row>
    <row r="209" spans="1:18" ht="15">
      <c r="A209" s="45" t="s">
        <v>688</v>
      </c>
      <c r="B209" s="84" t="s">
        <v>172</v>
      </c>
      <c r="C209" s="55">
        <v>2104</v>
      </c>
      <c r="D209" s="67">
        <v>0</v>
      </c>
      <c r="E209" s="55">
        <v>2104</v>
      </c>
      <c r="G209" s="39">
        <f t="shared" si="4"/>
        <v>0</v>
      </c>
      <c r="H209" s="57"/>
      <c r="J209" s="70"/>
      <c r="K209" s="71"/>
      <c r="L209" s="72"/>
      <c r="O209" s="44"/>
      <c r="P209" s="44"/>
      <c r="Q209" s="44"/>
      <c r="R209" s="43"/>
    </row>
    <row r="210" spans="1:18" ht="15">
      <c r="A210" s="45" t="s">
        <v>689</v>
      </c>
      <c r="B210" s="84" t="s">
        <v>173</v>
      </c>
      <c r="C210" s="55">
        <v>1110</v>
      </c>
      <c r="D210" s="67">
        <v>0</v>
      </c>
      <c r="E210" s="55">
        <v>1110</v>
      </c>
      <c r="G210" s="39">
        <f t="shared" si="4"/>
        <v>0</v>
      </c>
      <c r="H210" s="57"/>
      <c r="J210" s="39"/>
      <c r="K210" s="58"/>
      <c r="L210" s="57"/>
      <c r="O210" s="44"/>
      <c r="P210" s="44"/>
      <c r="Q210" s="44"/>
      <c r="R210" s="43"/>
    </row>
    <row r="211" spans="1:18" ht="15">
      <c r="A211" s="45" t="s">
        <v>690</v>
      </c>
      <c r="B211" s="84" t="s">
        <v>174</v>
      </c>
      <c r="C211" s="55">
        <v>1650</v>
      </c>
      <c r="D211" s="67">
        <v>0</v>
      </c>
      <c r="E211" s="55">
        <v>1650</v>
      </c>
      <c r="G211" s="39">
        <f t="shared" si="4"/>
        <v>0</v>
      </c>
      <c r="H211" s="57"/>
      <c r="J211" s="70"/>
      <c r="K211" s="71"/>
      <c r="L211" s="72"/>
      <c r="O211" s="44"/>
      <c r="P211" s="44"/>
      <c r="Q211" s="44"/>
      <c r="R211" s="43"/>
    </row>
    <row r="212" spans="1:18" ht="15">
      <c r="A212" s="45" t="s">
        <v>691</v>
      </c>
      <c r="B212" s="84" t="s">
        <v>175</v>
      </c>
      <c r="C212" s="55">
        <v>1279</v>
      </c>
      <c r="D212" s="67">
        <v>0</v>
      </c>
      <c r="E212" s="55">
        <v>1279</v>
      </c>
      <c r="G212" s="39">
        <f t="shared" si="4"/>
        <v>0</v>
      </c>
      <c r="H212" s="57"/>
      <c r="J212" s="39"/>
      <c r="K212" s="58"/>
      <c r="L212" s="57"/>
      <c r="O212" s="44"/>
      <c r="P212" s="44"/>
      <c r="Q212" s="44"/>
      <c r="R212" s="43"/>
    </row>
    <row r="213" spans="1:18" ht="15">
      <c r="A213" s="45" t="s">
        <v>692</v>
      </c>
      <c r="B213" s="84" t="s">
        <v>176</v>
      </c>
      <c r="C213" s="55">
        <v>711</v>
      </c>
      <c r="D213" s="67">
        <v>0</v>
      </c>
      <c r="E213" s="55">
        <v>711</v>
      </c>
      <c r="G213" s="39">
        <f t="shared" si="4"/>
        <v>0</v>
      </c>
      <c r="H213" s="57"/>
      <c r="J213" s="70"/>
      <c r="K213" s="71"/>
      <c r="L213" s="72"/>
      <c r="O213" s="44"/>
      <c r="P213" s="44"/>
      <c r="Q213" s="44"/>
      <c r="R213" s="43"/>
    </row>
    <row r="214" spans="1:18" ht="15">
      <c r="A214" s="45" t="s">
        <v>693</v>
      </c>
      <c r="B214" s="84" t="s">
        <v>177</v>
      </c>
      <c r="C214" s="55">
        <v>1255</v>
      </c>
      <c r="D214" s="67">
        <v>0</v>
      </c>
      <c r="E214" s="55">
        <v>1255</v>
      </c>
      <c r="G214" s="39">
        <f t="shared" si="4"/>
        <v>0</v>
      </c>
      <c r="H214" s="57"/>
      <c r="J214" s="39"/>
      <c r="K214" s="58"/>
      <c r="L214" s="57"/>
      <c r="O214" s="44"/>
      <c r="P214" s="44"/>
      <c r="Q214" s="44"/>
      <c r="R214" s="43"/>
    </row>
    <row r="215" spans="1:18" ht="15">
      <c r="A215" s="45" t="s">
        <v>694</v>
      </c>
      <c r="B215" s="84" t="s">
        <v>178</v>
      </c>
      <c r="C215" s="55">
        <v>154</v>
      </c>
      <c r="D215" s="67">
        <v>0</v>
      </c>
      <c r="E215" s="55">
        <v>154</v>
      </c>
      <c r="G215" s="39">
        <f t="shared" si="4"/>
        <v>0</v>
      </c>
      <c r="H215" s="57"/>
      <c r="J215" s="70"/>
      <c r="K215" s="71"/>
      <c r="L215" s="72"/>
      <c r="O215" s="44"/>
      <c r="P215" s="44"/>
      <c r="Q215" s="44"/>
      <c r="R215" s="43"/>
    </row>
    <row r="216" spans="1:18" ht="15">
      <c r="A216" s="45" t="s">
        <v>695</v>
      </c>
      <c r="B216" s="84" t="s">
        <v>179</v>
      </c>
      <c r="C216" s="55">
        <v>269</v>
      </c>
      <c r="D216" s="67">
        <v>0</v>
      </c>
      <c r="E216" s="55">
        <v>269</v>
      </c>
      <c r="G216" s="39">
        <f t="shared" si="4"/>
        <v>0</v>
      </c>
      <c r="H216" s="57"/>
      <c r="J216" s="70"/>
      <c r="K216" s="71"/>
      <c r="L216" s="72"/>
      <c r="M216" s="94"/>
      <c r="O216" s="44"/>
      <c r="P216" s="44"/>
      <c r="Q216" s="44"/>
      <c r="R216" s="43"/>
    </row>
    <row r="217" spans="1:18" ht="15">
      <c r="A217" s="45" t="s">
        <v>696</v>
      </c>
      <c r="B217" s="84" t="s">
        <v>180</v>
      </c>
      <c r="C217" s="55">
        <v>1645</v>
      </c>
      <c r="D217" s="67">
        <v>0</v>
      </c>
      <c r="E217" s="55">
        <v>1645</v>
      </c>
      <c r="G217" s="39">
        <f t="shared" si="4"/>
        <v>0</v>
      </c>
      <c r="H217" s="57"/>
      <c r="J217" s="39"/>
      <c r="K217" s="58"/>
      <c r="L217" s="57"/>
      <c r="O217" s="44"/>
      <c r="P217" s="44"/>
      <c r="Q217" s="44"/>
      <c r="R217" s="43"/>
    </row>
    <row r="218" spans="1:18" ht="15">
      <c r="A218" s="45" t="s">
        <v>697</v>
      </c>
      <c r="B218" s="84" t="s">
        <v>181</v>
      </c>
      <c r="C218" s="55">
        <v>536</v>
      </c>
      <c r="D218" s="67">
        <v>0</v>
      </c>
      <c r="E218" s="55">
        <v>536</v>
      </c>
      <c r="G218" s="39">
        <f t="shared" si="4"/>
        <v>0</v>
      </c>
      <c r="H218" s="57"/>
      <c r="J218" s="70"/>
      <c r="K218" s="71"/>
      <c r="L218" s="72"/>
      <c r="O218" s="44"/>
      <c r="P218" s="44"/>
      <c r="Q218" s="44"/>
      <c r="R218" s="43"/>
    </row>
    <row r="219" spans="1:18" ht="15">
      <c r="A219" s="45" t="s">
        <v>698</v>
      </c>
      <c r="B219" s="84" t="s">
        <v>182</v>
      </c>
      <c r="C219" s="55">
        <v>1017</v>
      </c>
      <c r="D219" s="67">
        <v>0</v>
      </c>
      <c r="E219" s="55">
        <v>1017</v>
      </c>
      <c r="G219" s="39">
        <f t="shared" si="4"/>
        <v>0</v>
      </c>
      <c r="H219" s="57"/>
      <c r="J219" s="39"/>
      <c r="K219" s="58"/>
      <c r="L219" s="57"/>
      <c r="O219" s="44"/>
      <c r="P219" s="44"/>
      <c r="Q219" s="44"/>
      <c r="R219" s="43"/>
    </row>
    <row r="220" spans="1:18" ht="15">
      <c r="A220" s="45" t="s">
        <v>699</v>
      </c>
      <c r="B220" s="84" t="s">
        <v>183</v>
      </c>
      <c r="C220" s="55">
        <v>1209</v>
      </c>
      <c r="D220" s="67">
        <v>0</v>
      </c>
      <c r="E220" s="55">
        <v>1209</v>
      </c>
      <c r="G220" s="39">
        <f t="shared" si="4"/>
        <v>0</v>
      </c>
      <c r="H220" s="57"/>
      <c r="J220" s="70"/>
      <c r="K220" s="71"/>
      <c r="L220" s="72"/>
      <c r="O220" s="44"/>
      <c r="P220" s="44"/>
      <c r="Q220" s="44"/>
      <c r="R220" s="43"/>
    </row>
    <row r="221" spans="1:18" ht="15">
      <c r="A221" s="45" t="s">
        <v>700</v>
      </c>
      <c r="B221" s="84" t="s">
        <v>184</v>
      </c>
      <c r="C221" s="55">
        <v>691</v>
      </c>
      <c r="D221" s="67">
        <v>0</v>
      </c>
      <c r="E221" s="55">
        <v>691</v>
      </c>
      <c r="G221" s="39">
        <f t="shared" si="4"/>
        <v>0</v>
      </c>
      <c r="H221" s="57"/>
      <c r="J221" s="39"/>
      <c r="K221" s="58"/>
      <c r="L221" s="57"/>
      <c r="O221" s="44"/>
      <c r="P221" s="44"/>
      <c r="Q221" s="44"/>
      <c r="R221" s="43"/>
    </row>
    <row r="222" spans="1:18" ht="15">
      <c r="A222" s="45" t="s">
        <v>701</v>
      </c>
      <c r="B222" s="84" t="s">
        <v>185</v>
      </c>
      <c r="C222" s="55">
        <v>826</v>
      </c>
      <c r="D222" s="67">
        <v>0</v>
      </c>
      <c r="E222" s="55">
        <v>826</v>
      </c>
      <c r="G222" s="39">
        <f t="shared" si="4"/>
        <v>0</v>
      </c>
      <c r="H222" s="57"/>
      <c r="J222" s="70"/>
      <c r="K222" s="71"/>
      <c r="L222" s="72"/>
      <c r="O222" s="44"/>
      <c r="P222" s="44"/>
      <c r="Q222" s="44"/>
      <c r="R222" s="43"/>
    </row>
    <row r="223" spans="1:18" ht="15">
      <c r="A223" s="45" t="s">
        <v>702</v>
      </c>
      <c r="B223" s="84" t="s">
        <v>186</v>
      </c>
      <c r="C223" s="55">
        <v>203</v>
      </c>
      <c r="D223" s="67">
        <v>0</v>
      </c>
      <c r="E223" s="55">
        <v>203</v>
      </c>
      <c r="G223" s="39">
        <f t="shared" si="4"/>
        <v>0</v>
      </c>
      <c r="H223" s="57"/>
      <c r="J223" s="39"/>
      <c r="K223" s="58"/>
      <c r="L223" s="57"/>
      <c r="O223" s="44"/>
      <c r="P223" s="44"/>
      <c r="Q223" s="44"/>
      <c r="R223" s="43"/>
    </row>
    <row r="224" spans="1:18" ht="25.5">
      <c r="A224" s="45" t="s">
        <v>703</v>
      </c>
      <c r="B224" s="46" t="s">
        <v>1059</v>
      </c>
      <c r="C224" s="47">
        <v>3694</v>
      </c>
      <c r="D224" s="66">
        <v>3478</v>
      </c>
      <c r="E224" s="48">
        <v>216</v>
      </c>
      <c r="G224" s="39">
        <f t="shared" si="4"/>
        <v>0</v>
      </c>
      <c r="H224" s="57"/>
      <c r="J224" s="70">
        <f>C224-C225-C227-C229-C231-C233-C235</f>
        <v>0</v>
      </c>
      <c r="K224" s="71">
        <f>D224-D225-D227-D229-D231-D233-D235</f>
        <v>0</v>
      </c>
      <c r="L224" s="72">
        <f>E224-E225-E227-E229-E231-E233-E235</f>
        <v>0</v>
      </c>
      <c r="M224" s="88"/>
      <c r="O224" s="44"/>
      <c r="P224" s="44"/>
      <c r="Q224" s="44"/>
      <c r="R224" s="43"/>
    </row>
    <row r="225" spans="1:18" ht="15">
      <c r="A225" s="45" t="s">
        <v>704</v>
      </c>
      <c r="B225" s="54" t="s">
        <v>187</v>
      </c>
      <c r="C225" s="55">
        <v>2852</v>
      </c>
      <c r="D225" s="67">
        <v>2851</v>
      </c>
      <c r="E225" s="56">
        <v>1</v>
      </c>
      <c r="G225" s="39">
        <f t="shared" si="4"/>
        <v>0</v>
      </c>
      <c r="H225" s="57"/>
      <c r="J225" s="39"/>
      <c r="K225" s="58"/>
      <c r="L225" s="57"/>
      <c r="O225" s="44"/>
      <c r="P225" s="44"/>
      <c r="Q225" s="44"/>
      <c r="R225" s="43"/>
    </row>
    <row r="226" spans="1:18" ht="15">
      <c r="A226" s="45" t="s">
        <v>705</v>
      </c>
      <c r="B226" s="85" t="s">
        <v>188</v>
      </c>
      <c r="C226" s="55">
        <v>2851</v>
      </c>
      <c r="D226" s="67">
        <v>2851</v>
      </c>
      <c r="E226" s="56">
        <v>0</v>
      </c>
      <c r="G226" s="39">
        <f t="shared" si="4"/>
        <v>0</v>
      </c>
      <c r="H226" s="57"/>
      <c r="J226" s="70"/>
      <c r="K226" s="71"/>
      <c r="L226" s="72"/>
      <c r="O226" s="44"/>
      <c r="P226" s="44"/>
      <c r="Q226" s="44"/>
      <c r="R226" s="43"/>
    </row>
    <row r="227" spans="1:18" ht="15">
      <c r="A227" s="45" t="s">
        <v>706</v>
      </c>
      <c r="B227" s="54" t="s">
        <v>189</v>
      </c>
      <c r="C227" s="55">
        <v>462</v>
      </c>
      <c r="D227" s="67">
        <v>260</v>
      </c>
      <c r="E227" s="56">
        <v>202</v>
      </c>
      <c r="G227" s="39">
        <f t="shared" si="4"/>
        <v>0</v>
      </c>
      <c r="H227" s="57"/>
      <c r="J227" s="39"/>
      <c r="K227" s="58"/>
      <c r="L227" s="57"/>
      <c r="O227" s="44"/>
      <c r="P227" s="44"/>
      <c r="Q227" s="44"/>
      <c r="R227" s="43"/>
    </row>
    <row r="228" spans="1:18" ht="15">
      <c r="A228" s="45" t="s">
        <v>707</v>
      </c>
      <c r="B228" s="85" t="s">
        <v>190</v>
      </c>
      <c r="C228" s="55">
        <v>260</v>
      </c>
      <c r="D228" s="67">
        <v>260</v>
      </c>
      <c r="E228" s="56">
        <v>0</v>
      </c>
      <c r="G228" s="39">
        <f t="shared" si="4"/>
        <v>0</v>
      </c>
      <c r="H228" s="57"/>
      <c r="J228" s="70"/>
      <c r="K228" s="71"/>
      <c r="L228" s="72"/>
      <c r="O228" s="44"/>
      <c r="P228" s="44"/>
      <c r="Q228" s="44"/>
      <c r="R228" s="43"/>
    </row>
    <row r="229" spans="1:18" ht="15">
      <c r="A229" s="73" t="s">
        <v>708</v>
      </c>
      <c r="B229" s="74" t="s">
        <v>191</v>
      </c>
      <c r="C229" s="75">
        <v>0</v>
      </c>
      <c r="D229" s="76">
        <v>0</v>
      </c>
      <c r="E229" s="77">
        <v>0</v>
      </c>
      <c r="G229" s="39">
        <f t="shared" si="4"/>
        <v>0</v>
      </c>
      <c r="H229" s="57"/>
      <c r="J229" s="70"/>
      <c r="K229" s="71"/>
      <c r="L229" s="72"/>
      <c r="M229" s="175" t="s">
        <v>1106</v>
      </c>
      <c r="O229" s="44"/>
      <c r="P229" s="44"/>
      <c r="Q229" s="44"/>
      <c r="R229" s="43"/>
    </row>
    <row r="230" spans="1:18" ht="15">
      <c r="A230" s="73" t="s">
        <v>709</v>
      </c>
      <c r="B230" s="78" t="s">
        <v>192</v>
      </c>
      <c r="C230" s="75">
        <v>0</v>
      </c>
      <c r="D230" s="76">
        <v>0</v>
      </c>
      <c r="E230" s="77">
        <v>0</v>
      </c>
      <c r="G230" s="39">
        <f t="shared" si="4"/>
        <v>0</v>
      </c>
      <c r="H230" s="57"/>
      <c r="J230" s="39"/>
      <c r="K230" s="58"/>
      <c r="L230" s="57"/>
      <c r="M230" s="175"/>
      <c r="O230" s="44"/>
      <c r="P230" s="44"/>
      <c r="Q230" s="44"/>
      <c r="R230" s="43"/>
    </row>
    <row r="231" spans="1:18" ht="15">
      <c r="A231" s="45" t="s">
        <v>710</v>
      </c>
      <c r="B231" s="54" t="s">
        <v>193</v>
      </c>
      <c r="C231" s="55">
        <v>367</v>
      </c>
      <c r="D231" s="67">
        <v>367</v>
      </c>
      <c r="E231" s="56">
        <v>0</v>
      </c>
      <c r="G231" s="39">
        <f t="shared" si="4"/>
        <v>0</v>
      </c>
      <c r="H231" s="57"/>
      <c r="J231" s="70"/>
      <c r="K231" s="71"/>
      <c r="L231" s="72"/>
      <c r="O231" s="44"/>
      <c r="P231" s="44"/>
      <c r="Q231" s="44"/>
      <c r="R231" s="43"/>
    </row>
    <row r="232" spans="1:18" ht="15">
      <c r="A232" s="45" t="s">
        <v>711</v>
      </c>
      <c r="B232" s="85" t="s">
        <v>194</v>
      </c>
      <c r="C232" s="55">
        <v>367</v>
      </c>
      <c r="D232" s="67">
        <v>367</v>
      </c>
      <c r="E232" s="56">
        <v>0</v>
      </c>
      <c r="G232" s="39">
        <f t="shared" si="4"/>
        <v>0</v>
      </c>
      <c r="H232" s="57"/>
      <c r="J232" s="39"/>
      <c r="K232" s="58"/>
      <c r="L232" s="57"/>
      <c r="O232" s="44"/>
      <c r="P232" s="44"/>
      <c r="Q232" s="44"/>
      <c r="R232" s="43"/>
    </row>
    <row r="233" spans="1:18" ht="15">
      <c r="A233" s="73" t="s">
        <v>712</v>
      </c>
      <c r="B233" s="74" t="s">
        <v>195</v>
      </c>
      <c r="C233" s="75">
        <v>0</v>
      </c>
      <c r="D233" s="76">
        <v>0</v>
      </c>
      <c r="E233" s="77">
        <v>0</v>
      </c>
      <c r="G233" s="39">
        <f t="shared" si="4"/>
        <v>0</v>
      </c>
      <c r="H233" s="57"/>
      <c r="J233" s="70"/>
      <c r="K233" s="71"/>
      <c r="L233" s="72"/>
      <c r="M233" s="175" t="s">
        <v>1107</v>
      </c>
      <c r="O233" s="44"/>
      <c r="P233" s="44"/>
      <c r="Q233" s="44"/>
      <c r="R233" s="43"/>
    </row>
    <row r="234" spans="1:18" ht="15">
      <c r="A234" s="73" t="s">
        <v>713</v>
      </c>
      <c r="B234" s="78" t="s">
        <v>196</v>
      </c>
      <c r="C234" s="75">
        <v>0</v>
      </c>
      <c r="D234" s="76">
        <v>0</v>
      </c>
      <c r="E234" s="77">
        <v>0</v>
      </c>
      <c r="G234" s="39">
        <f t="shared" si="4"/>
        <v>0</v>
      </c>
      <c r="H234" s="57"/>
      <c r="J234" s="70"/>
      <c r="K234" s="71"/>
      <c r="L234" s="72"/>
      <c r="M234" s="175"/>
      <c r="O234" s="44"/>
      <c r="P234" s="44"/>
      <c r="Q234" s="44"/>
      <c r="R234" s="43"/>
    </row>
    <row r="235" spans="1:18" ht="25.5">
      <c r="A235" s="45" t="s">
        <v>714</v>
      </c>
      <c r="B235" s="84" t="s">
        <v>715</v>
      </c>
      <c r="C235" s="55">
        <v>13</v>
      </c>
      <c r="D235" s="67">
        <v>0</v>
      </c>
      <c r="E235" s="56">
        <v>13</v>
      </c>
      <c r="G235" s="39">
        <f t="shared" si="4"/>
        <v>0</v>
      </c>
      <c r="H235" s="57"/>
      <c r="J235" s="39"/>
      <c r="K235" s="58"/>
      <c r="L235" s="57"/>
      <c r="O235" s="44"/>
      <c r="P235" s="44"/>
      <c r="Q235" s="44"/>
      <c r="R235" s="43"/>
    </row>
    <row r="236" spans="1:18" ht="15" customHeight="1">
      <c r="A236" s="45" t="s">
        <v>716</v>
      </c>
      <c r="B236" s="46" t="s">
        <v>1060</v>
      </c>
      <c r="C236" s="47">
        <v>46564</v>
      </c>
      <c r="D236" s="66">
        <v>39542</v>
      </c>
      <c r="E236" s="48">
        <v>7022</v>
      </c>
      <c r="G236" s="39">
        <f t="shared" si="4"/>
        <v>0</v>
      </c>
      <c r="H236" s="57"/>
      <c r="J236" s="70">
        <f>C236-C237-C239-C241-C243-C245-C247-C249-C251-C253-C254-C255-C256-C257-C258-C259-C260-C261-C262</f>
        <v>0</v>
      </c>
      <c r="K236" s="71">
        <f>D236-D237-D239-D241-D243-D245-D247-D249-D251-D253-D254-D255-D256-D257-D258-D259-D260-D261-D262</f>
        <v>0</v>
      </c>
      <c r="L236" s="72">
        <f>E236-E237-E239-E241-E243-E245-E247-E249-E251-E253-E254-E255-E256-E257-E258-E259-E260-E261-E262</f>
        <v>0</v>
      </c>
      <c r="M236" s="88"/>
      <c r="O236" s="44"/>
      <c r="P236" s="44"/>
      <c r="Q236" s="44"/>
      <c r="R236" s="43"/>
    </row>
    <row r="237" spans="1:18" ht="15">
      <c r="A237" s="45" t="s">
        <v>717</v>
      </c>
      <c r="B237" s="54" t="s">
        <v>197</v>
      </c>
      <c r="C237" s="55">
        <v>22950</v>
      </c>
      <c r="D237" s="67">
        <v>22950</v>
      </c>
      <c r="E237" s="56">
        <v>0</v>
      </c>
      <c r="G237" s="39">
        <f t="shared" si="4"/>
        <v>0</v>
      </c>
      <c r="H237" s="57"/>
      <c r="J237" s="39"/>
      <c r="K237" s="58"/>
      <c r="L237" s="57"/>
      <c r="O237" s="44"/>
      <c r="P237" s="44"/>
      <c r="Q237" s="44"/>
      <c r="R237" s="43"/>
    </row>
    <row r="238" spans="1:18" ht="15">
      <c r="A238" s="45" t="s">
        <v>718</v>
      </c>
      <c r="B238" s="85" t="s">
        <v>198</v>
      </c>
      <c r="C238" s="55">
        <v>22950</v>
      </c>
      <c r="D238" s="67">
        <v>22950</v>
      </c>
      <c r="E238" s="56">
        <v>0</v>
      </c>
      <c r="G238" s="39">
        <f t="shared" si="4"/>
        <v>0</v>
      </c>
      <c r="H238" s="57"/>
      <c r="J238" s="70"/>
      <c r="K238" s="71"/>
      <c r="L238" s="72"/>
      <c r="O238" s="44"/>
      <c r="P238" s="44"/>
      <c r="Q238" s="44"/>
      <c r="R238" s="43"/>
    </row>
    <row r="239" spans="1:18" ht="15">
      <c r="A239" s="45" t="s">
        <v>719</v>
      </c>
      <c r="B239" s="54" t="s">
        <v>199</v>
      </c>
      <c r="C239" s="55">
        <v>1872</v>
      </c>
      <c r="D239" s="67">
        <v>1027</v>
      </c>
      <c r="E239" s="56">
        <v>845</v>
      </c>
      <c r="G239" s="39">
        <f t="shared" si="4"/>
        <v>0</v>
      </c>
      <c r="H239" s="57"/>
      <c r="J239" s="70"/>
      <c r="K239" s="71"/>
      <c r="L239" s="72"/>
      <c r="O239" s="44"/>
      <c r="P239" s="44"/>
      <c r="Q239" s="44"/>
      <c r="R239" s="43"/>
    </row>
    <row r="240" spans="1:18" ht="15">
      <c r="A240" s="45" t="s">
        <v>720</v>
      </c>
      <c r="B240" s="85" t="s">
        <v>200</v>
      </c>
      <c r="C240" s="55">
        <v>1027</v>
      </c>
      <c r="D240" s="67">
        <v>1027</v>
      </c>
      <c r="E240" s="56">
        <v>0</v>
      </c>
      <c r="G240" s="39">
        <f t="shared" si="4"/>
        <v>0</v>
      </c>
      <c r="H240" s="57"/>
      <c r="J240" s="39"/>
      <c r="K240" s="58"/>
      <c r="L240" s="57"/>
      <c r="O240" s="44"/>
      <c r="P240" s="44"/>
      <c r="Q240" s="44"/>
      <c r="R240" s="43"/>
    </row>
    <row r="241" spans="1:18" ht="15">
      <c r="A241" s="45" t="s">
        <v>721</v>
      </c>
      <c r="B241" s="54" t="s">
        <v>201</v>
      </c>
      <c r="C241" s="55">
        <v>9112</v>
      </c>
      <c r="D241" s="67">
        <v>9112</v>
      </c>
      <c r="E241" s="56">
        <v>0</v>
      </c>
      <c r="G241" s="39">
        <f t="shared" si="4"/>
        <v>0</v>
      </c>
      <c r="H241" s="57"/>
      <c r="J241" s="70"/>
      <c r="K241" s="71"/>
      <c r="L241" s="72"/>
      <c r="O241" s="44"/>
      <c r="P241" s="44"/>
      <c r="Q241" s="44"/>
      <c r="R241" s="43"/>
    </row>
    <row r="242" spans="1:18" ht="15">
      <c r="A242" s="45" t="s">
        <v>722</v>
      </c>
      <c r="B242" s="85" t="s">
        <v>202</v>
      </c>
      <c r="C242" s="55">
        <v>9112</v>
      </c>
      <c r="D242" s="67">
        <v>9112</v>
      </c>
      <c r="E242" s="56">
        <v>0</v>
      </c>
      <c r="G242" s="39">
        <f t="shared" si="4"/>
        <v>0</v>
      </c>
      <c r="H242" s="57"/>
      <c r="J242" s="39"/>
      <c r="K242" s="58"/>
      <c r="L242" s="57"/>
      <c r="O242" s="44"/>
      <c r="P242" s="44"/>
      <c r="Q242" s="44"/>
      <c r="R242" s="43"/>
    </row>
    <row r="243" spans="1:18" ht="15">
      <c r="A243" s="45" t="s">
        <v>723</v>
      </c>
      <c r="B243" s="54" t="s">
        <v>203</v>
      </c>
      <c r="C243" s="55">
        <v>883</v>
      </c>
      <c r="D243" s="67">
        <v>883</v>
      </c>
      <c r="E243" s="56">
        <v>0</v>
      </c>
      <c r="G243" s="39">
        <f t="shared" si="4"/>
        <v>0</v>
      </c>
      <c r="H243" s="57"/>
      <c r="J243" s="70"/>
      <c r="K243" s="71"/>
      <c r="L243" s="72"/>
      <c r="O243" s="44"/>
      <c r="P243" s="44"/>
      <c r="Q243" s="44"/>
      <c r="R243" s="43"/>
    </row>
    <row r="244" spans="1:18" ht="15">
      <c r="A244" s="45" t="s">
        <v>724</v>
      </c>
      <c r="B244" s="85" t="s">
        <v>204</v>
      </c>
      <c r="C244" s="55">
        <v>883</v>
      </c>
      <c r="D244" s="67">
        <v>883</v>
      </c>
      <c r="E244" s="56">
        <v>0</v>
      </c>
      <c r="G244" s="39">
        <f t="shared" si="4"/>
        <v>0</v>
      </c>
      <c r="H244" s="57"/>
      <c r="J244" s="70"/>
      <c r="K244" s="71"/>
      <c r="L244" s="72"/>
      <c r="O244" s="44"/>
      <c r="P244" s="44"/>
      <c r="Q244" s="44"/>
      <c r="R244" s="43"/>
    </row>
    <row r="245" spans="1:18" ht="15">
      <c r="A245" s="45" t="s">
        <v>725</v>
      </c>
      <c r="B245" s="54" t="s">
        <v>205</v>
      </c>
      <c r="C245" s="55">
        <v>2983</v>
      </c>
      <c r="D245" s="67">
        <v>2983</v>
      </c>
      <c r="E245" s="56">
        <v>0</v>
      </c>
      <c r="G245" s="39">
        <f t="shared" si="4"/>
        <v>0</v>
      </c>
      <c r="H245" s="57"/>
      <c r="J245" s="39"/>
      <c r="K245" s="58"/>
      <c r="L245" s="57"/>
      <c r="O245" s="44"/>
      <c r="P245" s="44"/>
      <c r="Q245" s="44"/>
      <c r="R245" s="43"/>
    </row>
    <row r="246" spans="1:18" ht="15">
      <c r="A246" s="45" t="s">
        <v>726</v>
      </c>
      <c r="B246" s="85" t="s">
        <v>206</v>
      </c>
      <c r="C246" s="55">
        <v>2983</v>
      </c>
      <c r="D246" s="67">
        <v>2983</v>
      </c>
      <c r="E246" s="56">
        <v>0</v>
      </c>
      <c r="G246" s="39">
        <f t="shared" si="4"/>
        <v>0</v>
      </c>
      <c r="H246" s="57"/>
      <c r="J246" s="70"/>
      <c r="K246" s="71"/>
      <c r="L246" s="72"/>
      <c r="O246" s="44"/>
      <c r="P246" s="44"/>
      <c r="Q246" s="44"/>
      <c r="R246" s="43"/>
    </row>
    <row r="247" spans="1:18" ht="15">
      <c r="A247" s="45" t="s">
        <v>727</v>
      </c>
      <c r="B247" s="54" t="s">
        <v>207</v>
      </c>
      <c r="C247" s="55">
        <v>1165</v>
      </c>
      <c r="D247" s="67">
        <v>1153</v>
      </c>
      <c r="E247" s="56">
        <v>12</v>
      </c>
      <c r="G247" s="39">
        <f t="shared" si="4"/>
        <v>0</v>
      </c>
      <c r="H247" s="57"/>
      <c r="J247" s="39"/>
      <c r="K247" s="58"/>
      <c r="L247" s="57"/>
      <c r="O247" s="44"/>
      <c r="P247" s="44"/>
      <c r="Q247" s="44"/>
      <c r="R247" s="43"/>
    </row>
    <row r="248" spans="1:18" ht="15">
      <c r="A248" s="45" t="s">
        <v>728</v>
      </c>
      <c r="B248" s="85" t="s">
        <v>208</v>
      </c>
      <c r="C248" s="55">
        <v>1153</v>
      </c>
      <c r="D248" s="67">
        <v>1153</v>
      </c>
      <c r="E248" s="56">
        <v>0</v>
      </c>
      <c r="G248" s="39">
        <f t="shared" si="4"/>
        <v>0</v>
      </c>
      <c r="H248" s="57"/>
      <c r="J248" s="70"/>
      <c r="K248" s="71"/>
      <c r="L248" s="72"/>
      <c r="O248" s="44"/>
      <c r="P248" s="44"/>
      <c r="Q248" s="44"/>
      <c r="R248" s="43"/>
    </row>
    <row r="249" spans="1:18" ht="15">
      <c r="A249" s="45" t="s">
        <v>729</v>
      </c>
      <c r="B249" s="54" t="s">
        <v>209</v>
      </c>
      <c r="C249" s="55">
        <v>839</v>
      </c>
      <c r="D249" s="67">
        <v>522</v>
      </c>
      <c r="E249" s="56">
        <v>317</v>
      </c>
      <c r="G249" s="39">
        <f t="shared" si="4"/>
        <v>0</v>
      </c>
      <c r="H249" s="57"/>
      <c r="J249" s="70"/>
      <c r="K249" s="71"/>
      <c r="L249" s="72"/>
      <c r="O249" s="44"/>
      <c r="P249" s="44"/>
      <c r="Q249" s="44"/>
      <c r="R249" s="43"/>
    </row>
    <row r="250" spans="1:18" ht="15">
      <c r="A250" s="45" t="s">
        <v>730</v>
      </c>
      <c r="B250" s="85" t="s">
        <v>210</v>
      </c>
      <c r="C250" s="55">
        <v>522</v>
      </c>
      <c r="D250" s="67">
        <v>522</v>
      </c>
      <c r="E250" s="56">
        <v>0</v>
      </c>
      <c r="G250" s="39">
        <f aca="true" t="shared" si="5" ref="G250:G313">C250-D250-E250</f>
        <v>0</v>
      </c>
      <c r="H250" s="57"/>
      <c r="J250" s="70"/>
      <c r="K250" s="71"/>
      <c r="L250" s="72"/>
      <c r="O250" s="44"/>
      <c r="P250" s="44"/>
      <c r="Q250" s="44"/>
      <c r="R250" s="43"/>
    </row>
    <row r="251" spans="1:18" ht="15">
      <c r="A251" s="45" t="s">
        <v>731</v>
      </c>
      <c r="B251" s="54" t="s">
        <v>211</v>
      </c>
      <c r="C251" s="55">
        <v>912</v>
      </c>
      <c r="D251" s="67">
        <v>912</v>
      </c>
      <c r="E251" s="56">
        <v>0</v>
      </c>
      <c r="G251" s="39">
        <f t="shared" si="5"/>
        <v>0</v>
      </c>
      <c r="H251" s="57"/>
      <c r="J251" s="39"/>
      <c r="K251" s="58"/>
      <c r="L251" s="57"/>
      <c r="O251" s="44"/>
      <c r="P251" s="44"/>
      <c r="Q251" s="44"/>
      <c r="R251" s="43"/>
    </row>
    <row r="252" spans="1:18" ht="15">
      <c r="A252" s="45" t="s">
        <v>732</v>
      </c>
      <c r="B252" s="85" t="s">
        <v>212</v>
      </c>
      <c r="C252" s="55">
        <v>912</v>
      </c>
      <c r="D252" s="67">
        <v>912</v>
      </c>
      <c r="E252" s="56">
        <v>0</v>
      </c>
      <c r="G252" s="39">
        <f t="shared" si="5"/>
        <v>0</v>
      </c>
      <c r="H252" s="57"/>
      <c r="J252" s="70"/>
      <c r="K252" s="71"/>
      <c r="L252" s="72"/>
      <c r="O252" s="44"/>
      <c r="P252" s="44"/>
      <c r="Q252" s="44"/>
      <c r="R252" s="43"/>
    </row>
    <row r="253" spans="1:18" ht="15">
      <c r="A253" s="45" t="s">
        <v>733</v>
      </c>
      <c r="B253" s="84" t="s">
        <v>213</v>
      </c>
      <c r="C253" s="55">
        <v>1620</v>
      </c>
      <c r="D253" s="67">
        <v>0</v>
      </c>
      <c r="E253" s="55">
        <v>1620</v>
      </c>
      <c r="G253" s="39">
        <f t="shared" si="5"/>
        <v>0</v>
      </c>
      <c r="H253" s="57"/>
      <c r="J253" s="70"/>
      <c r="K253" s="71"/>
      <c r="L253" s="72"/>
      <c r="O253" s="44"/>
      <c r="P253" s="44"/>
      <c r="Q253" s="44"/>
      <c r="R253" s="43"/>
    </row>
    <row r="254" spans="1:18" ht="15">
      <c r="A254" s="45" t="s">
        <v>734</v>
      </c>
      <c r="B254" s="84" t="s">
        <v>214</v>
      </c>
      <c r="C254" s="55">
        <v>287</v>
      </c>
      <c r="D254" s="67">
        <v>0</v>
      </c>
      <c r="E254" s="55">
        <v>287</v>
      </c>
      <c r="G254" s="39">
        <f t="shared" si="5"/>
        <v>0</v>
      </c>
      <c r="H254" s="57"/>
      <c r="J254" s="39"/>
      <c r="K254" s="58"/>
      <c r="L254" s="57"/>
      <c r="O254" s="44"/>
      <c r="P254" s="44"/>
      <c r="Q254" s="44"/>
      <c r="R254" s="43"/>
    </row>
    <row r="255" spans="1:18" ht="15">
      <c r="A255" s="45" t="s">
        <v>735</v>
      </c>
      <c r="B255" s="84" t="s">
        <v>215</v>
      </c>
      <c r="C255" s="55">
        <v>181</v>
      </c>
      <c r="D255" s="67">
        <v>0</v>
      </c>
      <c r="E255" s="55">
        <v>181</v>
      </c>
      <c r="G255" s="39">
        <f t="shared" si="5"/>
        <v>0</v>
      </c>
      <c r="H255" s="57"/>
      <c r="J255" s="70"/>
      <c r="K255" s="71"/>
      <c r="L255" s="72"/>
      <c r="O255" s="44"/>
      <c r="P255" s="44"/>
      <c r="Q255" s="44"/>
      <c r="R255" s="43"/>
    </row>
    <row r="256" spans="1:18" ht="15">
      <c r="A256" s="45" t="s">
        <v>736</v>
      </c>
      <c r="B256" s="84" t="s">
        <v>216</v>
      </c>
      <c r="C256" s="55">
        <v>243</v>
      </c>
      <c r="D256" s="67">
        <v>0</v>
      </c>
      <c r="E256" s="55">
        <v>243</v>
      </c>
      <c r="G256" s="39">
        <f t="shared" si="5"/>
        <v>0</v>
      </c>
      <c r="H256" s="57"/>
      <c r="J256" s="39"/>
      <c r="K256" s="58"/>
      <c r="L256" s="57"/>
      <c r="O256" s="44"/>
      <c r="P256" s="44"/>
      <c r="Q256" s="44"/>
      <c r="R256" s="43"/>
    </row>
    <row r="257" spans="1:18" ht="15">
      <c r="A257" s="45" t="s">
        <v>737</v>
      </c>
      <c r="B257" s="84" t="s">
        <v>161</v>
      </c>
      <c r="C257" s="55">
        <v>761</v>
      </c>
      <c r="D257" s="67">
        <v>0</v>
      </c>
      <c r="E257" s="55">
        <v>761</v>
      </c>
      <c r="G257" s="39">
        <f t="shared" si="5"/>
        <v>0</v>
      </c>
      <c r="H257" s="57"/>
      <c r="J257" s="70"/>
      <c r="K257" s="71"/>
      <c r="L257" s="72"/>
      <c r="O257" s="44"/>
      <c r="P257" s="44"/>
      <c r="Q257" s="44"/>
      <c r="R257" s="43"/>
    </row>
    <row r="258" spans="1:18" ht="15">
      <c r="A258" s="45" t="s">
        <v>738</v>
      </c>
      <c r="B258" s="84" t="s">
        <v>217</v>
      </c>
      <c r="C258" s="55">
        <v>655</v>
      </c>
      <c r="D258" s="67">
        <v>0</v>
      </c>
      <c r="E258" s="55">
        <v>655</v>
      </c>
      <c r="G258" s="39">
        <f t="shared" si="5"/>
        <v>0</v>
      </c>
      <c r="H258" s="57"/>
      <c r="J258" s="70"/>
      <c r="K258" s="71"/>
      <c r="L258" s="72"/>
      <c r="O258" s="44"/>
      <c r="P258" s="44"/>
      <c r="Q258" s="44"/>
      <c r="R258" s="43"/>
    </row>
    <row r="259" spans="1:18" ht="15">
      <c r="A259" s="45" t="s">
        <v>739</v>
      </c>
      <c r="B259" s="84" t="s">
        <v>218</v>
      </c>
      <c r="C259" s="55">
        <v>1018</v>
      </c>
      <c r="D259" s="67">
        <v>0</v>
      </c>
      <c r="E259" s="55">
        <v>1018</v>
      </c>
      <c r="G259" s="39">
        <f t="shared" si="5"/>
        <v>0</v>
      </c>
      <c r="H259" s="57"/>
      <c r="J259" s="39"/>
      <c r="K259" s="58"/>
      <c r="L259" s="57"/>
      <c r="O259" s="44"/>
      <c r="P259" s="44"/>
      <c r="Q259" s="44"/>
      <c r="R259" s="43"/>
    </row>
    <row r="260" spans="1:18" ht="15">
      <c r="A260" s="45" t="s">
        <v>740</v>
      </c>
      <c r="B260" s="84" t="s">
        <v>219</v>
      </c>
      <c r="C260" s="55">
        <v>594</v>
      </c>
      <c r="D260" s="67">
        <v>0</v>
      </c>
      <c r="E260" s="55">
        <v>594</v>
      </c>
      <c r="G260" s="39">
        <f t="shared" si="5"/>
        <v>0</v>
      </c>
      <c r="H260" s="57"/>
      <c r="J260" s="70"/>
      <c r="K260" s="71"/>
      <c r="L260" s="72"/>
      <c r="O260" s="44"/>
      <c r="P260" s="44"/>
      <c r="Q260" s="44"/>
      <c r="R260" s="43"/>
    </row>
    <row r="261" spans="1:18" ht="15">
      <c r="A261" s="45" t="s">
        <v>741</v>
      </c>
      <c r="B261" s="84" t="s">
        <v>220</v>
      </c>
      <c r="C261" s="55">
        <v>467</v>
      </c>
      <c r="D261" s="67">
        <v>0</v>
      </c>
      <c r="E261" s="55">
        <v>467</v>
      </c>
      <c r="G261" s="39">
        <f t="shared" si="5"/>
        <v>0</v>
      </c>
      <c r="H261" s="57"/>
      <c r="J261" s="39"/>
      <c r="K261" s="58"/>
      <c r="L261" s="57"/>
      <c r="O261" s="44"/>
      <c r="P261" s="44"/>
      <c r="Q261" s="44"/>
      <c r="R261" s="43"/>
    </row>
    <row r="262" spans="1:18" ht="25.5">
      <c r="A262" s="45" t="s">
        <v>742</v>
      </c>
      <c r="B262" s="84" t="s">
        <v>221</v>
      </c>
      <c r="C262" s="55">
        <v>22</v>
      </c>
      <c r="D262" s="67">
        <v>0</v>
      </c>
      <c r="E262" s="55">
        <v>22</v>
      </c>
      <c r="G262" s="39">
        <f t="shared" si="5"/>
        <v>0</v>
      </c>
      <c r="H262" s="57"/>
      <c r="J262" s="70"/>
      <c r="K262" s="71"/>
      <c r="L262" s="72"/>
      <c r="O262" s="44"/>
      <c r="P262" s="44"/>
      <c r="Q262" s="44"/>
      <c r="R262" s="43"/>
    </row>
    <row r="263" spans="1:18" ht="15">
      <c r="A263" s="45" t="s">
        <v>743</v>
      </c>
      <c r="B263" s="95" t="s">
        <v>1061</v>
      </c>
      <c r="C263" s="96">
        <v>61819</v>
      </c>
      <c r="D263" s="97">
        <v>44641</v>
      </c>
      <c r="E263" s="98">
        <v>17178</v>
      </c>
      <c r="G263" s="39">
        <f t="shared" si="5"/>
        <v>0</v>
      </c>
      <c r="H263" s="57"/>
      <c r="J263" s="70">
        <f>C263-C264-C266-C268-C270-C272-C274-C275-C276-C277-C278-C279-C280-C281-C282-C283-C284-C285-C286-C287-C288-C289-C290-C291</f>
        <v>0</v>
      </c>
      <c r="K263" s="71">
        <f>D263-D264-D266-D268-D270-D272-D274-D275-D276-D277-D278-D279-D280-D281-D282-D283-D284-D285-D286-D287-D288-D289-D290-D291</f>
        <v>0</v>
      </c>
      <c r="L263" s="72">
        <f>E263-E264-E266-E268-E270-E272-E274-E275-E276-E277-E278-E279-E280-E281-E282-E283-E284-E285-E286-E287-E288-E289-E290-E291</f>
        <v>0</v>
      </c>
      <c r="M263" s="88"/>
      <c r="O263" s="44"/>
      <c r="P263" s="44"/>
      <c r="Q263" s="44"/>
      <c r="R263" s="43"/>
    </row>
    <row r="264" spans="1:18" ht="15">
      <c r="A264" s="45" t="s">
        <v>744</v>
      </c>
      <c r="B264" s="54" t="s">
        <v>222</v>
      </c>
      <c r="C264" s="55">
        <v>33616</v>
      </c>
      <c r="D264" s="67">
        <v>33616</v>
      </c>
      <c r="E264" s="56">
        <v>0</v>
      </c>
      <c r="G264" s="39">
        <f t="shared" si="5"/>
        <v>0</v>
      </c>
      <c r="H264" s="57"/>
      <c r="J264" s="70"/>
      <c r="K264" s="71"/>
      <c r="L264" s="72"/>
      <c r="O264" s="44"/>
      <c r="P264" s="44"/>
      <c r="Q264" s="44"/>
      <c r="R264" s="43"/>
    </row>
    <row r="265" spans="1:18" ht="15">
      <c r="A265" s="45" t="s">
        <v>745</v>
      </c>
      <c r="B265" s="85" t="s">
        <v>223</v>
      </c>
      <c r="C265" s="55">
        <v>33616</v>
      </c>
      <c r="D265" s="67">
        <v>33616</v>
      </c>
      <c r="E265" s="56">
        <v>0</v>
      </c>
      <c r="G265" s="39">
        <f t="shared" si="5"/>
        <v>0</v>
      </c>
      <c r="H265" s="57"/>
      <c r="J265" s="39"/>
      <c r="K265" s="58"/>
      <c r="L265" s="57"/>
      <c r="O265" s="44"/>
      <c r="P265" s="44"/>
      <c r="Q265" s="44"/>
      <c r="R265" s="43"/>
    </row>
    <row r="266" spans="1:18" ht="15">
      <c r="A266" s="45" t="s">
        <v>746</v>
      </c>
      <c r="B266" s="54" t="s">
        <v>224</v>
      </c>
      <c r="C266" s="55">
        <v>5749</v>
      </c>
      <c r="D266" s="67">
        <v>5749</v>
      </c>
      <c r="E266" s="56">
        <v>0</v>
      </c>
      <c r="G266" s="39">
        <f t="shared" si="5"/>
        <v>0</v>
      </c>
      <c r="H266" s="57"/>
      <c r="J266" s="70"/>
      <c r="K266" s="71"/>
      <c r="L266" s="72"/>
      <c r="O266" s="44"/>
      <c r="P266" s="44"/>
      <c r="Q266" s="44"/>
      <c r="R266" s="43"/>
    </row>
    <row r="267" spans="1:18" ht="15">
      <c r="A267" s="45" t="s">
        <v>747</v>
      </c>
      <c r="B267" s="85" t="s">
        <v>225</v>
      </c>
      <c r="C267" s="55">
        <v>5749</v>
      </c>
      <c r="D267" s="67">
        <v>5749</v>
      </c>
      <c r="E267" s="56">
        <v>0</v>
      </c>
      <c r="G267" s="39">
        <f t="shared" si="5"/>
        <v>0</v>
      </c>
      <c r="H267" s="57"/>
      <c r="J267" s="70"/>
      <c r="K267" s="71"/>
      <c r="L267" s="72"/>
      <c r="O267" s="44"/>
      <c r="P267" s="44"/>
      <c r="Q267" s="44"/>
      <c r="R267" s="43"/>
    </row>
    <row r="268" spans="1:18" ht="15">
      <c r="A268" s="45" t="s">
        <v>748</v>
      </c>
      <c r="B268" s="54" t="s">
        <v>226</v>
      </c>
      <c r="C268" s="55">
        <v>2193</v>
      </c>
      <c r="D268" s="67">
        <v>1454</v>
      </c>
      <c r="E268" s="56">
        <v>739</v>
      </c>
      <c r="G268" s="39">
        <f t="shared" si="5"/>
        <v>0</v>
      </c>
      <c r="H268" s="57"/>
      <c r="J268" s="39"/>
      <c r="K268" s="58"/>
      <c r="L268" s="57"/>
      <c r="O268" s="44"/>
      <c r="P268" s="44"/>
      <c r="Q268" s="44"/>
      <c r="R268" s="43"/>
    </row>
    <row r="269" spans="1:18" ht="15">
      <c r="A269" s="45" t="s">
        <v>749</v>
      </c>
      <c r="B269" s="85" t="s">
        <v>227</v>
      </c>
      <c r="C269" s="55">
        <v>1454</v>
      </c>
      <c r="D269" s="67">
        <v>1454</v>
      </c>
      <c r="E269" s="56">
        <v>0</v>
      </c>
      <c r="G269" s="39">
        <f t="shared" si="5"/>
        <v>0</v>
      </c>
      <c r="H269" s="57"/>
      <c r="J269" s="70"/>
      <c r="K269" s="71"/>
      <c r="L269" s="72"/>
      <c r="O269" s="44"/>
      <c r="P269" s="44"/>
      <c r="Q269" s="44"/>
      <c r="R269" s="43"/>
    </row>
    <row r="270" spans="1:18" ht="15">
      <c r="A270" s="45" t="s">
        <v>750</v>
      </c>
      <c r="B270" s="54" t="s">
        <v>228</v>
      </c>
      <c r="C270" s="55">
        <v>2163</v>
      </c>
      <c r="D270" s="67">
        <v>1451</v>
      </c>
      <c r="E270" s="56">
        <v>712</v>
      </c>
      <c r="G270" s="39">
        <f t="shared" si="5"/>
        <v>0</v>
      </c>
      <c r="H270" s="57"/>
      <c r="J270" s="39"/>
      <c r="K270" s="58"/>
      <c r="L270" s="57"/>
      <c r="O270" s="44"/>
      <c r="P270" s="44"/>
      <c r="Q270" s="44"/>
      <c r="R270" s="43"/>
    </row>
    <row r="271" spans="1:18" ht="15">
      <c r="A271" s="45" t="s">
        <v>751</v>
      </c>
      <c r="B271" s="85" t="s">
        <v>229</v>
      </c>
      <c r="C271" s="55">
        <v>1451</v>
      </c>
      <c r="D271" s="67">
        <v>1451</v>
      </c>
      <c r="E271" s="56">
        <v>0</v>
      </c>
      <c r="G271" s="39">
        <f t="shared" si="5"/>
        <v>0</v>
      </c>
      <c r="H271" s="57"/>
      <c r="J271" s="70"/>
      <c r="K271" s="71"/>
      <c r="L271" s="72"/>
      <c r="O271" s="44"/>
      <c r="P271" s="44"/>
      <c r="Q271" s="44"/>
      <c r="R271" s="43"/>
    </row>
    <row r="272" spans="1:18" ht="15">
      <c r="A272" s="45" t="s">
        <v>752</v>
      </c>
      <c r="B272" s="54" t="s">
        <v>230</v>
      </c>
      <c r="C272" s="55">
        <v>2371</v>
      </c>
      <c r="D272" s="67">
        <v>2371</v>
      </c>
      <c r="E272" s="56">
        <v>0</v>
      </c>
      <c r="G272" s="39">
        <f t="shared" si="5"/>
        <v>0</v>
      </c>
      <c r="H272" s="57"/>
      <c r="J272" s="70"/>
      <c r="K272" s="71"/>
      <c r="L272" s="72"/>
      <c r="O272" s="44"/>
      <c r="P272" s="44"/>
      <c r="Q272" s="44"/>
      <c r="R272" s="43"/>
    </row>
    <row r="273" spans="1:18" ht="15">
      <c r="A273" s="45" t="s">
        <v>753</v>
      </c>
      <c r="B273" s="85" t="s">
        <v>231</v>
      </c>
      <c r="C273" s="55">
        <v>2371</v>
      </c>
      <c r="D273" s="67">
        <v>2371</v>
      </c>
      <c r="E273" s="56">
        <v>0</v>
      </c>
      <c r="G273" s="39">
        <f t="shared" si="5"/>
        <v>0</v>
      </c>
      <c r="H273" s="57"/>
      <c r="J273" s="39"/>
      <c r="K273" s="58"/>
      <c r="L273" s="57"/>
      <c r="O273" s="44"/>
      <c r="P273" s="44"/>
      <c r="Q273" s="44"/>
      <c r="R273" s="43"/>
    </row>
    <row r="274" spans="1:18" ht="15">
      <c r="A274" s="45" t="s">
        <v>754</v>
      </c>
      <c r="B274" s="84" t="s">
        <v>232</v>
      </c>
      <c r="C274" s="55">
        <v>376</v>
      </c>
      <c r="D274" s="67">
        <v>0</v>
      </c>
      <c r="E274" s="55">
        <v>376</v>
      </c>
      <c r="G274" s="39">
        <f t="shared" si="5"/>
        <v>0</v>
      </c>
      <c r="H274" s="57"/>
      <c r="J274" s="70"/>
      <c r="K274" s="71"/>
      <c r="L274" s="72"/>
      <c r="O274" s="44"/>
      <c r="P274" s="44"/>
      <c r="Q274" s="44"/>
      <c r="R274" s="43"/>
    </row>
    <row r="275" spans="1:18" ht="15">
      <c r="A275" s="45" t="s">
        <v>755</v>
      </c>
      <c r="B275" s="84" t="s">
        <v>233</v>
      </c>
      <c r="C275" s="55">
        <v>410</v>
      </c>
      <c r="D275" s="67">
        <v>0</v>
      </c>
      <c r="E275" s="55">
        <v>410</v>
      </c>
      <c r="G275" s="39">
        <f t="shared" si="5"/>
        <v>0</v>
      </c>
      <c r="H275" s="57"/>
      <c r="J275" s="39"/>
      <c r="K275" s="58"/>
      <c r="L275" s="57"/>
      <c r="O275" s="44"/>
      <c r="P275" s="44"/>
      <c r="Q275" s="44"/>
      <c r="R275" s="43"/>
    </row>
    <row r="276" spans="1:18" ht="15">
      <c r="A276" s="45" t="s">
        <v>756</v>
      </c>
      <c r="B276" s="84" t="s">
        <v>234</v>
      </c>
      <c r="C276" s="55">
        <v>1298</v>
      </c>
      <c r="D276" s="67">
        <v>0</v>
      </c>
      <c r="E276" s="55">
        <v>1298</v>
      </c>
      <c r="G276" s="39">
        <f t="shared" si="5"/>
        <v>0</v>
      </c>
      <c r="H276" s="57"/>
      <c r="J276" s="70"/>
      <c r="K276" s="71"/>
      <c r="L276" s="72"/>
      <c r="O276" s="44"/>
      <c r="P276" s="44"/>
      <c r="Q276" s="44"/>
      <c r="R276" s="43"/>
    </row>
    <row r="277" spans="1:18" ht="15">
      <c r="A277" s="45" t="s">
        <v>757</v>
      </c>
      <c r="B277" s="84" t="s">
        <v>235</v>
      </c>
      <c r="C277" s="55">
        <v>288</v>
      </c>
      <c r="D277" s="67">
        <v>0</v>
      </c>
      <c r="E277" s="55">
        <v>288</v>
      </c>
      <c r="G277" s="39">
        <f t="shared" si="5"/>
        <v>0</v>
      </c>
      <c r="H277" s="57"/>
      <c r="J277" s="70"/>
      <c r="K277" s="71"/>
      <c r="L277" s="72"/>
      <c r="O277" s="44"/>
      <c r="P277" s="44"/>
      <c r="Q277" s="44"/>
      <c r="R277" s="43"/>
    </row>
    <row r="278" spans="1:18" ht="15">
      <c r="A278" s="45" t="s">
        <v>758</v>
      </c>
      <c r="B278" s="84" t="s">
        <v>236</v>
      </c>
      <c r="C278" s="55">
        <v>411</v>
      </c>
      <c r="D278" s="67">
        <v>0</v>
      </c>
      <c r="E278" s="55">
        <v>411</v>
      </c>
      <c r="G278" s="39">
        <f t="shared" si="5"/>
        <v>0</v>
      </c>
      <c r="H278" s="57"/>
      <c r="J278" s="70"/>
      <c r="K278" s="71"/>
      <c r="L278" s="72"/>
      <c r="O278" s="44"/>
      <c r="P278" s="44"/>
      <c r="Q278" s="44"/>
      <c r="R278" s="43"/>
    </row>
    <row r="279" spans="1:18" ht="15">
      <c r="A279" s="45" t="s">
        <v>759</v>
      </c>
      <c r="B279" s="84" t="s">
        <v>237</v>
      </c>
      <c r="C279" s="55">
        <v>1104</v>
      </c>
      <c r="D279" s="67">
        <v>0</v>
      </c>
      <c r="E279" s="55">
        <v>1104</v>
      </c>
      <c r="G279" s="39">
        <f t="shared" si="5"/>
        <v>0</v>
      </c>
      <c r="H279" s="57"/>
      <c r="J279" s="39"/>
      <c r="K279" s="58"/>
      <c r="L279" s="57"/>
      <c r="O279" s="44"/>
      <c r="P279" s="44"/>
      <c r="Q279" s="44"/>
      <c r="R279" s="43"/>
    </row>
    <row r="280" spans="1:18" ht="15">
      <c r="A280" s="45" t="s">
        <v>760</v>
      </c>
      <c r="B280" s="84" t="s">
        <v>238</v>
      </c>
      <c r="C280" s="55">
        <v>695</v>
      </c>
      <c r="D280" s="67">
        <v>0</v>
      </c>
      <c r="E280" s="55">
        <v>695</v>
      </c>
      <c r="G280" s="39">
        <f t="shared" si="5"/>
        <v>0</v>
      </c>
      <c r="H280" s="57"/>
      <c r="J280" s="70"/>
      <c r="K280" s="71"/>
      <c r="L280" s="72"/>
      <c r="O280" s="44"/>
      <c r="P280" s="44"/>
      <c r="Q280" s="44"/>
      <c r="R280" s="43"/>
    </row>
    <row r="281" spans="1:18" ht="15">
      <c r="A281" s="45" t="s">
        <v>761</v>
      </c>
      <c r="B281" s="84" t="s">
        <v>239</v>
      </c>
      <c r="C281" s="55">
        <v>125</v>
      </c>
      <c r="D281" s="67">
        <v>0</v>
      </c>
      <c r="E281" s="55">
        <v>125</v>
      </c>
      <c r="G281" s="39">
        <f t="shared" si="5"/>
        <v>0</v>
      </c>
      <c r="H281" s="57"/>
      <c r="J281" s="70"/>
      <c r="K281" s="71"/>
      <c r="L281" s="72"/>
      <c r="O281" s="44"/>
      <c r="P281" s="44"/>
      <c r="Q281" s="44"/>
      <c r="R281" s="43"/>
    </row>
    <row r="282" spans="1:18" ht="15">
      <c r="A282" s="45" t="s">
        <v>762</v>
      </c>
      <c r="B282" s="84" t="s">
        <v>240</v>
      </c>
      <c r="C282" s="55">
        <v>891</v>
      </c>
      <c r="D282" s="67">
        <v>0</v>
      </c>
      <c r="E282" s="55">
        <v>891</v>
      </c>
      <c r="G282" s="39">
        <f t="shared" si="5"/>
        <v>0</v>
      </c>
      <c r="H282" s="57"/>
      <c r="J282" s="39"/>
      <c r="K282" s="58"/>
      <c r="L282" s="57"/>
      <c r="O282" s="44"/>
      <c r="P282" s="44"/>
      <c r="Q282" s="44"/>
      <c r="R282" s="43"/>
    </row>
    <row r="283" spans="1:18" ht="15">
      <c r="A283" s="45" t="s">
        <v>763</v>
      </c>
      <c r="B283" s="84" t="s">
        <v>241</v>
      </c>
      <c r="C283" s="55">
        <v>224</v>
      </c>
      <c r="D283" s="67">
        <v>0</v>
      </c>
      <c r="E283" s="55">
        <v>224</v>
      </c>
      <c r="G283" s="39">
        <f t="shared" si="5"/>
        <v>0</v>
      </c>
      <c r="H283" s="57"/>
      <c r="J283" s="70"/>
      <c r="K283" s="71"/>
      <c r="L283" s="72"/>
      <c r="O283" s="44"/>
      <c r="P283" s="44"/>
      <c r="Q283" s="44"/>
      <c r="R283" s="43"/>
    </row>
    <row r="284" spans="1:18" ht="15">
      <c r="A284" s="45" t="s">
        <v>764</v>
      </c>
      <c r="B284" s="84" t="s">
        <v>242</v>
      </c>
      <c r="C284" s="55">
        <v>628</v>
      </c>
      <c r="D284" s="67">
        <v>0</v>
      </c>
      <c r="E284" s="55">
        <v>628</v>
      </c>
      <c r="G284" s="39">
        <f t="shared" si="5"/>
        <v>0</v>
      </c>
      <c r="H284" s="57"/>
      <c r="J284" s="39"/>
      <c r="K284" s="58"/>
      <c r="L284" s="57"/>
      <c r="O284" s="44"/>
      <c r="P284" s="44"/>
      <c r="Q284" s="44"/>
      <c r="R284" s="43"/>
    </row>
    <row r="285" spans="1:18" ht="15">
      <c r="A285" s="45" t="s">
        <v>765</v>
      </c>
      <c r="B285" s="84" t="s">
        <v>243</v>
      </c>
      <c r="C285" s="55">
        <v>445</v>
      </c>
      <c r="D285" s="67">
        <v>0</v>
      </c>
      <c r="E285" s="55">
        <v>445</v>
      </c>
      <c r="G285" s="39">
        <f t="shared" si="5"/>
        <v>0</v>
      </c>
      <c r="H285" s="57"/>
      <c r="J285" s="70"/>
      <c r="K285" s="71"/>
      <c r="L285" s="72"/>
      <c r="O285" s="44"/>
      <c r="P285" s="44"/>
      <c r="Q285" s="44"/>
      <c r="R285" s="43"/>
    </row>
    <row r="286" spans="1:18" ht="15">
      <c r="A286" s="45" t="s">
        <v>766</v>
      </c>
      <c r="B286" s="84" t="s">
        <v>244</v>
      </c>
      <c r="C286" s="55">
        <v>515</v>
      </c>
      <c r="D286" s="67">
        <v>0</v>
      </c>
      <c r="E286" s="55">
        <v>515</v>
      </c>
      <c r="G286" s="39">
        <f t="shared" si="5"/>
        <v>0</v>
      </c>
      <c r="H286" s="57"/>
      <c r="J286" s="70"/>
      <c r="K286" s="71"/>
      <c r="L286" s="72"/>
      <c r="O286" s="44"/>
      <c r="P286" s="44"/>
      <c r="Q286" s="44"/>
      <c r="R286" s="43"/>
    </row>
    <row r="287" spans="1:18" ht="15">
      <c r="A287" s="45" t="s">
        <v>767</v>
      </c>
      <c r="B287" s="84" t="s">
        <v>245</v>
      </c>
      <c r="C287" s="55">
        <v>3709</v>
      </c>
      <c r="D287" s="67">
        <v>0</v>
      </c>
      <c r="E287" s="55">
        <v>3709</v>
      </c>
      <c r="G287" s="39">
        <f t="shared" si="5"/>
        <v>0</v>
      </c>
      <c r="H287" s="57"/>
      <c r="J287" s="39"/>
      <c r="K287" s="58"/>
      <c r="L287" s="57"/>
      <c r="O287" s="44"/>
      <c r="P287" s="44"/>
      <c r="Q287" s="44"/>
      <c r="R287" s="43"/>
    </row>
    <row r="288" spans="1:18" ht="15">
      <c r="A288" s="45" t="s">
        <v>768</v>
      </c>
      <c r="B288" s="84" t="s">
        <v>246</v>
      </c>
      <c r="C288" s="55">
        <v>2038</v>
      </c>
      <c r="D288" s="67">
        <v>0</v>
      </c>
      <c r="E288" s="55">
        <v>2038</v>
      </c>
      <c r="G288" s="39">
        <f t="shared" si="5"/>
        <v>0</v>
      </c>
      <c r="H288" s="57"/>
      <c r="J288" s="70"/>
      <c r="K288" s="71"/>
      <c r="L288" s="72"/>
      <c r="O288" s="44"/>
      <c r="P288" s="44"/>
      <c r="Q288" s="44"/>
      <c r="R288" s="43"/>
    </row>
    <row r="289" spans="1:18" ht="15">
      <c r="A289" s="45" t="s">
        <v>769</v>
      </c>
      <c r="B289" s="84" t="s">
        <v>247</v>
      </c>
      <c r="C289" s="55">
        <v>327</v>
      </c>
      <c r="D289" s="67">
        <v>0</v>
      </c>
      <c r="E289" s="55">
        <v>327</v>
      </c>
      <c r="G289" s="39">
        <f t="shared" si="5"/>
        <v>0</v>
      </c>
      <c r="H289" s="57"/>
      <c r="J289" s="39"/>
      <c r="K289" s="58"/>
      <c r="L289" s="57"/>
      <c r="O289" s="44"/>
      <c r="P289" s="44"/>
      <c r="Q289" s="44"/>
      <c r="R289" s="43"/>
    </row>
    <row r="290" spans="1:18" ht="15">
      <c r="A290" s="45" t="s">
        <v>770</v>
      </c>
      <c r="B290" s="84" t="s">
        <v>248</v>
      </c>
      <c r="C290" s="55">
        <v>1670</v>
      </c>
      <c r="D290" s="67">
        <v>0</v>
      </c>
      <c r="E290" s="55">
        <v>1670</v>
      </c>
      <c r="G290" s="39">
        <f t="shared" si="5"/>
        <v>0</v>
      </c>
      <c r="H290" s="57"/>
      <c r="J290" s="70"/>
      <c r="K290" s="71"/>
      <c r="L290" s="72"/>
      <c r="O290" s="44"/>
      <c r="P290" s="44"/>
      <c r="Q290" s="44"/>
      <c r="R290" s="43"/>
    </row>
    <row r="291" spans="1:18" ht="15">
      <c r="A291" s="45" t="s">
        <v>771</v>
      </c>
      <c r="B291" s="84" t="s">
        <v>249</v>
      </c>
      <c r="C291" s="55">
        <v>573</v>
      </c>
      <c r="D291" s="67">
        <v>0</v>
      </c>
      <c r="E291" s="55">
        <v>573</v>
      </c>
      <c r="G291" s="39">
        <f t="shared" si="5"/>
        <v>0</v>
      </c>
      <c r="H291" s="57"/>
      <c r="J291" s="70"/>
      <c r="K291" s="71"/>
      <c r="L291" s="72"/>
      <c r="O291" s="44"/>
      <c r="P291" s="44"/>
      <c r="Q291" s="44"/>
      <c r="R291" s="43"/>
    </row>
    <row r="292" spans="1:18" ht="25.5">
      <c r="A292" s="45" t="s">
        <v>772</v>
      </c>
      <c r="B292" s="46" t="s">
        <v>1062</v>
      </c>
      <c r="C292" s="47">
        <v>9912</v>
      </c>
      <c r="D292" s="66">
        <v>0</v>
      </c>
      <c r="E292" s="47">
        <v>9912</v>
      </c>
      <c r="G292" s="39">
        <f t="shared" si="5"/>
        <v>0</v>
      </c>
      <c r="H292" s="57"/>
      <c r="J292" s="70">
        <f>C292-C298-C293-C294-C295-C296-C297</f>
        <v>0</v>
      </c>
      <c r="K292" s="71">
        <f>D292-D298-D293-D294-D295-D296-D297</f>
        <v>0</v>
      </c>
      <c r="L292" s="72">
        <f>E292-E298-E293-E294-E295-E296-E297</f>
        <v>0</v>
      </c>
      <c r="O292" s="44"/>
      <c r="P292" s="44"/>
      <c r="Q292" s="44"/>
      <c r="R292" s="43"/>
    </row>
    <row r="293" spans="1:18" ht="15">
      <c r="A293" s="45" t="s">
        <v>773</v>
      </c>
      <c r="B293" s="54" t="s">
        <v>250</v>
      </c>
      <c r="C293" s="55">
        <v>967</v>
      </c>
      <c r="D293" s="67">
        <v>0</v>
      </c>
      <c r="E293" s="55">
        <v>967</v>
      </c>
      <c r="G293" s="39">
        <f t="shared" si="5"/>
        <v>0</v>
      </c>
      <c r="H293" s="57"/>
      <c r="J293" s="70"/>
      <c r="K293" s="71"/>
      <c r="L293" s="72"/>
      <c r="O293" s="44"/>
      <c r="P293" s="44"/>
      <c r="Q293" s="44"/>
      <c r="R293" s="43"/>
    </row>
    <row r="294" spans="1:18" ht="15">
      <c r="A294" s="45" t="s">
        <v>774</v>
      </c>
      <c r="B294" s="84" t="s">
        <v>251</v>
      </c>
      <c r="C294" s="55">
        <v>4822</v>
      </c>
      <c r="D294" s="67">
        <v>0</v>
      </c>
      <c r="E294" s="55">
        <v>4822</v>
      </c>
      <c r="G294" s="39">
        <f t="shared" si="5"/>
        <v>0</v>
      </c>
      <c r="H294" s="57"/>
      <c r="J294" s="39"/>
      <c r="K294" s="58"/>
      <c r="L294" s="57"/>
      <c r="O294" s="44"/>
      <c r="P294" s="44"/>
      <c r="Q294" s="44"/>
      <c r="R294" s="43"/>
    </row>
    <row r="295" spans="1:18" ht="15">
      <c r="A295" s="45" t="s">
        <v>775</v>
      </c>
      <c r="B295" s="84" t="s">
        <v>252</v>
      </c>
      <c r="C295" s="55">
        <v>470</v>
      </c>
      <c r="D295" s="67">
        <v>0</v>
      </c>
      <c r="E295" s="55">
        <v>470</v>
      </c>
      <c r="G295" s="39">
        <f t="shared" si="5"/>
        <v>0</v>
      </c>
      <c r="H295" s="57"/>
      <c r="J295" s="70"/>
      <c r="K295" s="71"/>
      <c r="L295" s="72"/>
      <c r="O295" s="44"/>
      <c r="P295" s="44"/>
      <c r="Q295" s="44"/>
      <c r="R295" s="43"/>
    </row>
    <row r="296" spans="1:18" ht="15">
      <c r="A296" s="45" t="s">
        <v>776</v>
      </c>
      <c r="B296" s="84" t="s">
        <v>253</v>
      </c>
      <c r="C296" s="55">
        <v>828</v>
      </c>
      <c r="D296" s="67">
        <v>0</v>
      </c>
      <c r="E296" s="55">
        <v>828</v>
      </c>
      <c r="G296" s="39">
        <f t="shared" si="5"/>
        <v>0</v>
      </c>
      <c r="H296" s="57"/>
      <c r="J296" s="39"/>
      <c r="K296" s="58"/>
      <c r="L296" s="57"/>
      <c r="O296" s="44"/>
      <c r="P296" s="44"/>
      <c r="Q296" s="44"/>
      <c r="R296" s="43"/>
    </row>
    <row r="297" spans="1:18" ht="15">
      <c r="A297" s="45" t="s">
        <v>777</v>
      </c>
      <c r="B297" s="84" t="s">
        <v>254</v>
      </c>
      <c r="C297" s="55">
        <v>980</v>
      </c>
      <c r="D297" s="67">
        <v>0</v>
      </c>
      <c r="E297" s="55">
        <v>980</v>
      </c>
      <c r="G297" s="39">
        <f t="shared" si="5"/>
        <v>0</v>
      </c>
      <c r="H297" s="57"/>
      <c r="J297" s="70"/>
      <c r="K297" s="71"/>
      <c r="L297" s="72"/>
      <c r="O297" s="44"/>
      <c r="P297" s="44"/>
      <c r="Q297" s="44"/>
      <c r="R297" s="43"/>
    </row>
    <row r="298" spans="1:18" ht="15">
      <c r="A298" s="45">
        <v>2563042000</v>
      </c>
      <c r="B298" s="84" t="s">
        <v>1044</v>
      </c>
      <c r="C298" s="55">
        <v>1845</v>
      </c>
      <c r="D298" s="67">
        <v>0</v>
      </c>
      <c r="E298" s="55">
        <v>1845</v>
      </c>
      <c r="G298" s="39">
        <f t="shared" si="5"/>
        <v>0</v>
      </c>
      <c r="H298" s="57"/>
      <c r="J298" s="39"/>
      <c r="K298" s="58"/>
      <c r="L298" s="57"/>
      <c r="M298" s="99"/>
      <c r="N298" s="100"/>
      <c r="O298" s="100"/>
      <c r="P298" s="100"/>
      <c r="Q298" s="44"/>
      <c r="R298" s="43"/>
    </row>
    <row r="299" spans="1:18" ht="15">
      <c r="A299" s="45" t="s">
        <v>778</v>
      </c>
      <c r="B299" s="46" t="s">
        <v>1063</v>
      </c>
      <c r="C299" s="47">
        <v>39097</v>
      </c>
      <c r="D299" s="66">
        <v>34429</v>
      </c>
      <c r="E299" s="48">
        <v>4668</v>
      </c>
      <c r="G299" s="39">
        <f t="shared" si="5"/>
        <v>0</v>
      </c>
      <c r="H299" s="57"/>
      <c r="J299" s="70">
        <f>C299-C300-C302-C304-C310-C306-C307-C308-C309</f>
        <v>0</v>
      </c>
      <c r="K299" s="71">
        <f>D299-D300-D302-D304-D310-D306-D307-D308-D309</f>
        <v>0</v>
      </c>
      <c r="L299" s="72">
        <f>E299-E300-E302-E310-E304-E306-E307-E308-E309</f>
        <v>0</v>
      </c>
      <c r="M299" s="88"/>
      <c r="N299" s="88"/>
      <c r="O299" s="88"/>
      <c r="P299" s="44"/>
      <c r="Q299" s="44"/>
      <c r="R299" s="43"/>
    </row>
    <row r="300" spans="1:18" ht="15">
      <c r="A300" s="45" t="s">
        <v>779</v>
      </c>
      <c r="B300" s="54" t="s">
        <v>255</v>
      </c>
      <c r="C300" s="55">
        <v>18572</v>
      </c>
      <c r="D300" s="67">
        <v>18213</v>
      </c>
      <c r="E300" s="56">
        <v>359</v>
      </c>
      <c r="G300" s="39">
        <f t="shared" si="5"/>
        <v>0</v>
      </c>
      <c r="H300" s="57"/>
      <c r="J300" s="39"/>
      <c r="K300" s="58"/>
      <c r="L300" s="57"/>
      <c r="M300" s="88"/>
      <c r="O300" s="44"/>
      <c r="P300" s="44"/>
      <c r="Q300" s="44"/>
      <c r="R300" s="43"/>
    </row>
    <row r="301" spans="1:18" ht="15">
      <c r="A301" s="45" t="s">
        <v>780</v>
      </c>
      <c r="B301" s="85" t="s">
        <v>256</v>
      </c>
      <c r="C301" s="55">
        <v>18213</v>
      </c>
      <c r="D301" s="67">
        <v>18213</v>
      </c>
      <c r="E301" s="56">
        <v>0</v>
      </c>
      <c r="G301" s="39">
        <f t="shared" si="5"/>
        <v>0</v>
      </c>
      <c r="H301" s="57"/>
      <c r="J301" s="70"/>
      <c r="K301" s="71"/>
      <c r="L301" s="72"/>
      <c r="O301" s="44"/>
      <c r="P301" s="44"/>
      <c r="Q301" s="44"/>
      <c r="R301" s="43"/>
    </row>
    <row r="302" spans="1:18" ht="15">
      <c r="A302" s="45" t="s">
        <v>781</v>
      </c>
      <c r="B302" s="54" t="s">
        <v>257</v>
      </c>
      <c r="C302" s="55">
        <v>13170</v>
      </c>
      <c r="D302" s="67">
        <v>12534</v>
      </c>
      <c r="E302" s="56">
        <v>636</v>
      </c>
      <c r="G302" s="39">
        <f t="shared" si="5"/>
        <v>0</v>
      </c>
      <c r="H302" s="57"/>
      <c r="J302" s="39"/>
      <c r="K302" s="58"/>
      <c r="L302" s="57"/>
      <c r="O302" s="44"/>
      <c r="P302" s="44"/>
      <c r="Q302" s="44"/>
      <c r="R302" s="43"/>
    </row>
    <row r="303" spans="1:18" ht="15">
      <c r="A303" s="45" t="s">
        <v>782</v>
      </c>
      <c r="B303" s="85" t="s">
        <v>258</v>
      </c>
      <c r="C303" s="55">
        <v>12534</v>
      </c>
      <c r="D303" s="67">
        <v>12534</v>
      </c>
      <c r="E303" s="56">
        <v>0</v>
      </c>
      <c r="G303" s="39">
        <f t="shared" si="5"/>
        <v>0</v>
      </c>
      <c r="H303" s="57"/>
      <c r="J303" s="70"/>
      <c r="K303" s="71"/>
      <c r="L303" s="72"/>
      <c r="O303" s="44"/>
      <c r="P303" s="44"/>
      <c r="Q303" s="44"/>
      <c r="R303" s="43"/>
    </row>
    <row r="304" spans="1:18" ht="15">
      <c r="A304" s="45" t="s">
        <v>783</v>
      </c>
      <c r="B304" s="54" t="s">
        <v>259</v>
      </c>
      <c r="C304" s="55">
        <v>4403</v>
      </c>
      <c r="D304" s="67">
        <v>3682</v>
      </c>
      <c r="E304" s="56">
        <v>721</v>
      </c>
      <c r="G304" s="39">
        <f t="shared" si="5"/>
        <v>0</v>
      </c>
      <c r="H304" s="57"/>
      <c r="J304" s="39"/>
      <c r="K304" s="58"/>
      <c r="L304" s="57"/>
      <c r="O304" s="44"/>
      <c r="P304" s="44"/>
      <c r="Q304" s="44"/>
      <c r="R304" s="43"/>
    </row>
    <row r="305" spans="1:18" ht="15">
      <c r="A305" s="45" t="s">
        <v>784</v>
      </c>
      <c r="B305" s="85" t="s">
        <v>260</v>
      </c>
      <c r="C305" s="55">
        <v>3682</v>
      </c>
      <c r="D305" s="67">
        <v>3682</v>
      </c>
      <c r="E305" s="56">
        <v>0</v>
      </c>
      <c r="G305" s="39">
        <f t="shared" si="5"/>
        <v>0</v>
      </c>
      <c r="H305" s="57"/>
      <c r="J305" s="70"/>
      <c r="K305" s="71"/>
      <c r="L305" s="72"/>
      <c r="O305" s="44"/>
      <c r="P305" s="44"/>
      <c r="Q305" s="44"/>
      <c r="R305" s="43"/>
    </row>
    <row r="306" spans="1:18" ht="15">
      <c r="A306" s="45" t="s">
        <v>785</v>
      </c>
      <c r="B306" s="54" t="s">
        <v>261</v>
      </c>
      <c r="C306" s="55">
        <v>662</v>
      </c>
      <c r="D306" s="67">
        <v>0</v>
      </c>
      <c r="E306" s="55">
        <v>662</v>
      </c>
      <c r="G306" s="39">
        <f t="shared" si="5"/>
        <v>0</v>
      </c>
      <c r="H306" s="57"/>
      <c r="J306" s="70"/>
      <c r="K306" s="71"/>
      <c r="L306" s="72"/>
      <c r="O306" s="44"/>
      <c r="P306" s="44"/>
      <c r="Q306" s="44"/>
      <c r="R306" s="43"/>
    </row>
    <row r="307" spans="1:18" ht="15">
      <c r="A307" s="45" t="s">
        <v>786</v>
      </c>
      <c r="B307" s="84" t="s">
        <v>262</v>
      </c>
      <c r="C307" s="55">
        <v>68</v>
      </c>
      <c r="D307" s="67">
        <v>0</v>
      </c>
      <c r="E307" s="55">
        <v>68</v>
      </c>
      <c r="G307" s="39">
        <f t="shared" si="5"/>
        <v>0</v>
      </c>
      <c r="H307" s="57"/>
      <c r="J307" s="39"/>
      <c r="K307" s="58"/>
      <c r="L307" s="57"/>
      <c r="O307" s="44"/>
      <c r="P307" s="44"/>
      <c r="Q307" s="44"/>
      <c r="R307" s="43"/>
    </row>
    <row r="308" spans="1:18" ht="15">
      <c r="A308" s="45" t="s">
        <v>787</v>
      </c>
      <c r="B308" s="84" t="s">
        <v>263</v>
      </c>
      <c r="C308" s="55">
        <v>1213</v>
      </c>
      <c r="D308" s="67">
        <v>0</v>
      </c>
      <c r="E308" s="55">
        <v>1213</v>
      </c>
      <c r="G308" s="39">
        <f t="shared" si="5"/>
        <v>0</v>
      </c>
      <c r="H308" s="57"/>
      <c r="J308" s="70"/>
      <c r="K308" s="71"/>
      <c r="L308" s="72"/>
      <c r="O308" s="44"/>
      <c r="P308" s="44"/>
      <c r="Q308" s="44"/>
      <c r="R308" s="43"/>
    </row>
    <row r="309" spans="1:18" ht="15">
      <c r="A309" s="45" t="s">
        <v>788</v>
      </c>
      <c r="B309" s="84" t="s">
        <v>264</v>
      </c>
      <c r="C309" s="55">
        <v>639</v>
      </c>
      <c r="D309" s="67">
        <v>0</v>
      </c>
      <c r="E309" s="55">
        <v>639</v>
      </c>
      <c r="G309" s="39">
        <f t="shared" si="5"/>
        <v>0</v>
      </c>
      <c r="H309" s="57"/>
      <c r="J309" s="39"/>
      <c r="K309" s="58"/>
      <c r="L309" s="57"/>
      <c r="O309" s="44"/>
      <c r="P309" s="44"/>
      <c r="Q309" s="44"/>
      <c r="R309" s="43"/>
    </row>
    <row r="310" spans="1:18" ht="15">
      <c r="A310" s="45">
        <v>2563442000</v>
      </c>
      <c r="B310" s="84" t="s">
        <v>1045</v>
      </c>
      <c r="C310" s="55">
        <v>370</v>
      </c>
      <c r="D310" s="67">
        <v>0</v>
      </c>
      <c r="E310" s="55">
        <v>370</v>
      </c>
      <c r="G310" s="39">
        <f t="shared" si="5"/>
        <v>0</v>
      </c>
      <c r="H310" s="57"/>
      <c r="J310" s="70"/>
      <c r="K310" s="71"/>
      <c r="L310" s="72"/>
      <c r="M310" s="101"/>
      <c r="O310" s="44"/>
      <c r="P310" s="44"/>
      <c r="Q310" s="44"/>
      <c r="R310" s="43"/>
    </row>
    <row r="311" spans="1:18" ht="15">
      <c r="A311" s="45" t="s">
        <v>789</v>
      </c>
      <c r="B311" s="46" t="s">
        <v>1064</v>
      </c>
      <c r="C311" s="47">
        <v>71778</v>
      </c>
      <c r="D311" s="66">
        <v>54750</v>
      </c>
      <c r="E311" s="48">
        <v>17028</v>
      </c>
      <c r="G311" s="39">
        <f t="shared" si="5"/>
        <v>0</v>
      </c>
      <c r="H311" s="57"/>
      <c r="J311" s="70">
        <f>C311-C312-C314-C316-C318-C320-C322-C324-C325-C326-C327-C328-C329-C330-C331-C332-C333-C334-C335-C336-C337-C338-C339-C340-C341-C342-C343-C344-C345-C346</f>
        <v>0</v>
      </c>
      <c r="K311" s="71">
        <f>D311-D312-D314-D316-D318-D320-D322-D324-D325-D326-D327-D328-D329-D330-D331-D332-D333-D334-D335-D336-D337-D338-D339-D340-D341-D342-D343-D344-D345-D346</f>
        <v>0</v>
      </c>
      <c r="L311" s="72">
        <f>E311-E312-E314-E316-E318-E320-E322-E324-E325-E326-E327-E328-E329-E330-E331-E332-E333-E334-E335-E336-E337-E338-E339-E340-E341-E342-E343-E344-E345-E346</f>
        <v>0</v>
      </c>
      <c r="M311" s="88"/>
      <c r="O311" s="44"/>
      <c r="P311" s="44"/>
      <c r="Q311" s="44"/>
      <c r="R311" s="43"/>
    </row>
    <row r="312" spans="1:18" ht="15">
      <c r="A312" s="45" t="s">
        <v>790</v>
      </c>
      <c r="B312" s="54" t="s">
        <v>265</v>
      </c>
      <c r="C312" s="55">
        <v>32671</v>
      </c>
      <c r="D312" s="67">
        <v>32671</v>
      </c>
      <c r="E312" s="56">
        <v>0</v>
      </c>
      <c r="G312" s="39">
        <f t="shared" si="5"/>
        <v>0</v>
      </c>
      <c r="H312" s="57"/>
      <c r="J312" s="70"/>
      <c r="K312" s="71"/>
      <c r="L312" s="72"/>
      <c r="M312" s="102"/>
      <c r="O312" s="44"/>
      <c r="P312" s="44"/>
      <c r="Q312" s="44"/>
      <c r="R312" s="43"/>
    </row>
    <row r="313" spans="1:18" ht="15">
      <c r="A313" s="45" t="s">
        <v>791</v>
      </c>
      <c r="B313" s="85" t="s">
        <v>266</v>
      </c>
      <c r="C313" s="55">
        <v>32671</v>
      </c>
      <c r="D313" s="67">
        <v>32671</v>
      </c>
      <c r="E313" s="56">
        <v>0</v>
      </c>
      <c r="G313" s="39">
        <f t="shared" si="5"/>
        <v>0</v>
      </c>
      <c r="H313" s="57"/>
      <c r="J313" s="39"/>
      <c r="K313" s="58"/>
      <c r="L313" s="57"/>
      <c r="O313" s="44"/>
      <c r="P313" s="44"/>
      <c r="Q313" s="44"/>
      <c r="R313" s="43"/>
    </row>
    <row r="314" spans="1:18" ht="15">
      <c r="A314" s="45" t="s">
        <v>792</v>
      </c>
      <c r="B314" s="54" t="s">
        <v>267</v>
      </c>
      <c r="C314" s="55">
        <v>8416</v>
      </c>
      <c r="D314" s="67">
        <v>8416</v>
      </c>
      <c r="E314" s="56">
        <v>0</v>
      </c>
      <c r="G314" s="39">
        <f aca="true" t="shared" si="6" ref="G314:G377">C314-D314-E314</f>
        <v>0</v>
      </c>
      <c r="H314" s="57"/>
      <c r="J314" s="70"/>
      <c r="K314" s="71"/>
      <c r="L314" s="72"/>
      <c r="O314" s="44"/>
      <c r="P314" s="44"/>
      <c r="Q314" s="44"/>
      <c r="R314" s="43"/>
    </row>
    <row r="315" spans="1:18" ht="15">
      <c r="A315" s="45" t="s">
        <v>793</v>
      </c>
      <c r="B315" s="85" t="s">
        <v>268</v>
      </c>
      <c r="C315" s="55">
        <v>8416</v>
      </c>
      <c r="D315" s="67">
        <v>8416</v>
      </c>
      <c r="E315" s="56">
        <v>0</v>
      </c>
      <c r="G315" s="39">
        <f t="shared" si="6"/>
        <v>0</v>
      </c>
      <c r="H315" s="57"/>
      <c r="J315" s="39"/>
      <c r="K315" s="58"/>
      <c r="L315" s="57"/>
      <c r="O315" s="44"/>
      <c r="P315" s="44"/>
      <c r="Q315" s="44"/>
      <c r="R315" s="43"/>
    </row>
    <row r="316" spans="1:18" ht="15">
      <c r="A316" s="45" t="s">
        <v>794</v>
      </c>
      <c r="B316" s="54" t="s">
        <v>269</v>
      </c>
      <c r="C316" s="55">
        <v>3285</v>
      </c>
      <c r="D316" s="67">
        <v>2609</v>
      </c>
      <c r="E316" s="56">
        <v>676</v>
      </c>
      <c r="G316" s="39">
        <f t="shared" si="6"/>
        <v>0</v>
      </c>
      <c r="H316" s="57"/>
      <c r="J316" s="70"/>
      <c r="K316" s="71"/>
      <c r="L316" s="72"/>
      <c r="O316" s="44"/>
      <c r="P316" s="44"/>
      <c r="Q316" s="44"/>
      <c r="R316" s="43"/>
    </row>
    <row r="317" spans="1:18" ht="15">
      <c r="A317" s="45" t="s">
        <v>795</v>
      </c>
      <c r="B317" s="85" t="s">
        <v>270</v>
      </c>
      <c r="C317" s="55">
        <v>2609</v>
      </c>
      <c r="D317" s="67">
        <v>2609</v>
      </c>
      <c r="E317" s="56">
        <v>0</v>
      </c>
      <c r="G317" s="39">
        <f t="shared" si="6"/>
        <v>0</v>
      </c>
      <c r="H317" s="57"/>
      <c r="J317" s="70"/>
      <c r="K317" s="71"/>
      <c r="L317" s="72"/>
      <c r="O317" s="44"/>
      <c r="P317" s="44"/>
      <c r="Q317" s="44"/>
      <c r="R317" s="43"/>
    </row>
    <row r="318" spans="1:18" ht="15">
      <c r="A318" s="45" t="s">
        <v>796</v>
      </c>
      <c r="B318" s="54" t="s">
        <v>271</v>
      </c>
      <c r="C318" s="55">
        <v>5065</v>
      </c>
      <c r="D318" s="67">
        <v>5065</v>
      </c>
      <c r="E318" s="56">
        <v>0</v>
      </c>
      <c r="G318" s="39">
        <f t="shared" si="6"/>
        <v>0</v>
      </c>
      <c r="H318" s="57"/>
      <c r="J318" s="70"/>
      <c r="K318" s="71"/>
      <c r="L318" s="72"/>
      <c r="O318" s="44"/>
      <c r="P318" s="44"/>
      <c r="Q318" s="44"/>
      <c r="R318" s="43"/>
    </row>
    <row r="319" spans="1:18" ht="15">
      <c r="A319" s="45" t="s">
        <v>797</v>
      </c>
      <c r="B319" s="85" t="s">
        <v>272</v>
      </c>
      <c r="C319" s="55">
        <v>5065</v>
      </c>
      <c r="D319" s="67">
        <v>5065</v>
      </c>
      <c r="E319" s="56">
        <v>0</v>
      </c>
      <c r="G319" s="39">
        <f t="shared" si="6"/>
        <v>0</v>
      </c>
      <c r="H319" s="57"/>
      <c r="J319" s="39"/>
      <c r="K319" s="58"/>
      <c r="L319" s="57"/>
      <c r="O319" s="44"/>
      <c r="P319" s="44"/>
      <c r="Q319" s="44"/>
      <c r="R319" s="43"/>
    </row>
    <row r="320" spans="1:18" ht="15">
      <c r="A320" s="45" t="s">
        <v>798</v>
      </c>
      <c r="B320" s="54" t="s">
        <v>273</v>
      </c>
      <c r="C320" s="63">
        <v>4306</v>
      </c>
      <c r="D320" s="83">
        <v>4306</v>
      </c>
      <c r="E320" s="64">
        <v>0</v>
      </c>
      <c r="G320" s="39">
        <f t="shared" si="6"/>
        <v>0</v>
      </c>
      <c r="H320" s="57"/>
      <c r="J320" s="70"/>
      <c r="K320" s="71"/>
      <c r="L320" s="72"/>
      <c r="O320" s="44"/>
      <c r="P320" s="44"/>
      <c r="Q320" s="44"/>
      <c r="R320" s="43"/>
    </row>
    <row r="321" spans="1:18" ht="15">
      <c r="A321" s="45" t="s">
        <v>799</v>
      </c>
      <c r="B321" s="85" t="s">
        <v>274</v>
      </c>
      <c r="C321" s="55">
        <v>4306</v>
      </c>
      <c r="D321" s="67">
        <v>4306</v>
      </c>
      <c r="E321" s="56">
        <v>0</v>
      </c>
      <c r="G321" s="39">
        <f t="shared" si="6"/>
        <v>0</v>
      </c>
      <c r="H321" s="57"/>
      <c r="J321" s="70"/>
      <c r="K321" s="71"/>
      <c r="L321" s="72"/>
      <c r="O321" s="44"/>
      <c r="P321" s="44"/>
      <c r="Q321" s="44"/>
      <c r="R321" s="43"/>
    </row>
    <row r="322" spans="1:18" ht="15">
      <c r="A322" s="45" t="s">
        <v>800</v>
      </c>
      <c r="B322" s="54" t="s">
        <v>275</v>
      </c>
      <c r="C322" s="55">
        <v>1729</v>
      </c>
      <c r="D322" s="67">
        <v>1683</v>
      </c>
      <c r="E322" s="56">
        <v>46</v>
      </c>
      <c r="G322" s="39">
        <f t="shared" si="6"/>
        <v>0</v>
      </c>
      <c r="H322" s="57"/>
      <c r="J322" s="39"/>
      <c r="K322" s="58"/>
      <c r="L322" s="57"/>
      <c r="O322" s="44"/>
      <c r="P322" s="44"/>
      <c r="Q322" s="44"/>
      <c r="R322" s="43"/>
    </row>
    <row r="323" spans="1:18" ht="15">
      <c r="A323" s="45" t="s">
        <v>801</v>
      </c>
      <c r="B323" s="85" t="s">
        <v>276</v>
      </c>
      <c r="C323" s="55">
        <v>1683</v>
      </c>
      <c r="D323" s="67">
        <v>1683</v>
      </c>
      <c r="E323" s="56">
        <v>0</v>
      </c>
      <c r="G323" s="39">
        <f t="shared" si="6"/>
        <v>0</v>
      </c>
      <c r="H323" s="57"/>
      <c r="J323" s="70"/>
      <c r="K323" s="71"/>
      <c r="L323" s="72"/>
      <c r="O323" s="44"/>
      <c r="P323" s="44"/>
      <c r="Q323" s="44"/>
      <c r="R323" s="43"/>
    </row>
    <row r="324" spans="1:18" ht="15" customHeight="1">
      <c r="A324" s="45" t="s">
        <v>802</v>
      </c>
      <c r="B324" s="84" t="s">
        <v>277</v>
      </c>
      <c r="C324" s="55">
        <v>1337</v>
      </c>
      <c r="D324" s="67">
        <v>0</v>
      </c>
      <c r="E324" s="55">
        <v>1337</v>
      </c>
      <c r="G324" s="39">
        <f t="shared" si="6"/>
        <v>0</v>
      </c>
      <c r="H324" s="57"/>
      <c r="J324" s="39"/>
      <c r="K324" s="58"/>
      <c r="L324" s="57"/>
      <c r="O324" s="44"/>
      <c r="P324" s="44"/>
      <c r="Q324" s="44"/>
      <c r="R324" s="43"/>
    </row>
    <row r="325" spans="1:18" ht="15">
      <c r="A325" s="45" t="s">
        <v>803</v>
      </c>
      <c r="B325" s="84" t="s">
        <v>278</v>
      </c>
      <c r="C325" s="55">
        <v>1217</v>
      </c>
      <c r="D325" s="67">
        <v>0</v>
      </c>
      <c r="E325" s="55">
        <v>1217</v>
      </c>
      <c r="G325" s="39">
        <f t="shared" si="6"/>
        <v>0</v>
      </c>
      <c r="H325" s="57"/>
      <c r="J325" s="70"/>
      <c r="K325" s="71"/>
      <c r="L325" s="72"/>
      <c r="O325" s="44"/>
      <c r="P325" s="44"/>
      <c r="Q325" s="44"/>
      <c r="R325" s="43"/>
    </row>
    <row r="326" spans="1:18" ht="15">
      <c r="A326" s="45" t="s">
        <v>804</v>
      </c>
      <c r="B326" s="84" t="s">
        <v>279</v>
      </c>
      <c r="C326" s="55">
        <v>484</v>
      </c>
      <c r="D326" s="67">
        <v>0</v>
      </c>
      <c r="E326" s="55">
        <v>484</v>
      </c>
      <c r="G326" s="39">
        <f t="shared" si="6"/>
        <v>0</v>
      </c>
      <c r="H326" s="57"/>
      <c r="J326" s="70"/>
      <c r="K326" s="71"/>
      <c r="L326" s="72"/>
      <c r="O326" s="44"/>
      <c r="P326" s="44"/>
      <c r="Q326" s="44"/>
      <c r="R326" s="43"/>
    </row>
    <row r="327" spans="1:18" ht="15">
      <c r="A327" s="45" t="s">
        <v>805</v>
      </c>
      <c r="B327" s="84" t="s">
        <v>280</v>
      </c>
      <c r="C327" s="55">
        <v>826</v>
      </c>
      <c r="D327" s="67">
        <v>0</v>
      </c>
      <c r="E327" s="55">
        <v>826</v>
      </c>
      <c r="G327" s="39">
        <f t="shared" si="6"/>
        <v>0</v>
      </c>
      <c r="H327" s="57"/>
      <c r="J327" s="39"/>
      <c r="K327" s="58"/>
      <c r="L327" s="57"/>
      <c r="O327" s="44"/>
      <c r="P327" s="44"/>
      <c r="Q327" s="44"/>
      <c r="R327" s="43"/>
    </row>
    <row r="328" spans="1:18" ht="15">
      <c r="A328" s="45" t="s">
        <v>806</v>
      </c>
      <c r="B328" s="84" t="s">
        <v>281</v>
      </c>
      <c r="C328" s="55">
        <v>396</v>
      </c>
      <c r="D328" s="67">
        <v>0</v>
      </c>
      <c r="E328" s="55">
        <v>396</v>
      </c>
      <c r="G328" s="39">
        <f t="shared" si="6"/>
        <v>0</v>
      </c>
      <c r="H328" s="57"/>
      <c r="J328" s="70"/>
      <c r="K328" s="71"/>
      <c r="L328" s="72"/>
      <c r="O328" s="44"/>
      <c r="P328" s="44"/>
      <c r="Q328" s="44"/>
      <c r="R328" s="43"/>
    </row>
    <row r="329" spans="1:18" ht="15">
      <c r="A329" s="45" t="s">
        <v>807</v>
      </c>
      <c r="B329" s="84" t="s">
        <v>282</v>
      </c>
      <c r="C329" s="55">
        <v>1059</v>
      </c>
      <c r="D329" s="67">
        <v>0</v>
      </c>
      <c r="E329" s="55">
        <v>1059</v>
      </c>
      <c r="G329" s="39">
        <f t="shared" si="6"/>
        <v>0</v>
      </c>
      <c r="H329" s="57"/>
      <c r="J329" s="39"/>
      <c r="K329" s="58"/>
      <c r="L329" s="57"/>
      <c r="O329" s="44"/>
      <c r="P329" s="44"/>
      <c r="Q329" s="44"/>
      <c r="R329" s="43"/>
    </row>
    <row r="330" spans="1:18" ht="15">
      <c r="A330" s="45" t="s">
        <v>808</v>
      </c>
      <c r="B330" s="84" t="s">
        <v>151</v>
      </c>
      <c r="C330" s="55">
        <v>434</v>
      </c>
      <c r="D330" s="67">
        <v>0</v>
      </c>
      <c r="E330" s="55">
        <v>434</v>
      </c>
      <c r="G330" s="39">
        <f t="shared" si="6"/>
        <v>0</v>
      </c>
      <c r="H330" s="57"/>
      <c r="J330" s="70"/>
      <c r="K330" s="71"/>
      <c r="L330" s="72"/>
      <c r="O330" s="44"/>
      <c r="P330" s="44"/>
      <c r="Q330" s="44"/>
      <c r="R330" s="43"/>
    </row>
    <row r="331" spans="1:18" ht="15">
      <c r="A331" s="45" t="s">
        <v>809</v>
      </c>
      <c r="B331" s="84" t="s">
        <v>283</v>
      </c>
      <c r="C331" s="55">
        <v>434</v>
      </c>
      <c r="D331" s="67">
        <v>0</v>
      </c>
      <c r="E331" s="55">
        <v>434</v>
      </c>
      <c r="G331" s="39">
        <f t="shared" si="6"/>
        <v>0</v>
      </c>
      <c r="H331" s="57"/>
      <c r="J331" s="70"/>
      <c r="K331" s="71"/>
      <c r="L331" s="72"/>
      <c r="O331" s="44"/>
      <c r="P331" s="44"/>
      <c r="Q331" s="44"/>
      <c r="R331" s="43"/>
    </row>
    <row r="332" spans="1:18" ht="15">
      <c r="A332" s="45" t="s">
        <v>810</v>
      </c>
      <c r="B332" s="84" t="s">
        <v>284</v>
      </c>
      <c r="C332" s="55">
        <v>1029</v>
      </c>
      <c r="D332" s="67">
        <v>0</v>
      </c>
      <c r="E332" s="55">
        <v>1029</v>
      </c>
      <c r="G332" s="39">
        <f t="shared" si="6"/>
        <v>0</v>
      </c>
      <c r="H332" s="57"/>
      <c r="J332" s="39"/>
      <c r="K332" s="58"/>
      <c r="L332" s="57"/>
      <c r="O332" s="44"/>
      <c r="P332" s="44"/>
      <c r="Q332" s="44"/>
      <c r="R332" s="43"/>
    </row>
    <row r="333" spans="1:18" ht="15">
      <c r="A333" s="45" t="s">
        <v>811</v>
      </c>
      <c r="B333" s="84" t="s">
        <v>285</v>
      </c>
      <c r="C333" s="55">
        <v>973</v>
      </c>
      <c r="D333" s="67">
        <v>0</v>
      </c>
      <c r="E333" s="55">
        <v>973</v>
      </c>
      <c r="G333" s="39">
        <f t="shared" si="6"/>
        <v>0</v>
      </c>
      <c r="H333" s="57"/>
      <c r="J333" s="70"/>
      <c r="K333" s="71"/>
      <c r="L333" s="72"/>
      <c r="O333" s="44"/>
      <c r="P333" s="44"/>
      <c r="Q333" s="44"/>
      <c r="R333" s="43"/>
    </row>
    <row r="334" spans="1:18" ht="15">
      <c r="A334" s="45" t="s">
        <v>812</v>
      </c>
      <c r="B334" s="84" t="s">
        <v>286</v>
      </c>
      <c r="C334" s="55">
        <v>374</v>
      </c>
      <c r="D334" s="67">
        <v>0</v>
      </c>
      <c r="E334" s="55">
        <v>374</v>
      </c>
      <c r="G334" s="39">
        <f t="shared" si="6"/>
        <v>0</v>
      </c>
      <c r="H334" s="57"/>
      <c r="J334" s="70"/>
      <c r="K334" s="71"/>
      <c r="L334" s="72"/>
      <c r="O334" s="44"/>
      <c r="P334" s="44"/>
      <c r="Q334" s="44"/>
      <c r="R334" s="43"/>
    </row>
    <row r="335" spans="1:18" ht="15">
      <c r="A335" s="45" t="s">
        <v>813</v>
      </c>
      <c r="B335" s="84" t="s">
        <v>287</v>
      </c>
      <c r="C335" s="55">
        <v>835</v>
      </c>
      <c r="D335" s="67">
        <v>0</v>
      </c>
      <c r="E335" s="55">
        <v>835</v>
      </c>
      <c r="G335" s="39">
        <f t="shared" si="6"/>
        <v>0</v>
      </c>
      <c r="H335" s="57"/>
      <c r="J335" s="39"/>
      <c r="K335" s="58"/>
      <c r="L335" s="57"/>
      <c r="O335" s="44"/>
      <c r="P335" s="44"/>
      <c r="Q335" s="44"/>
      <c r="R335" s="43"/>
    </row>
    <row r="336" spans="1:18" ht="15">
      <c r="A336" s="45" t="s">
        <v>814</v>
      </c>
      <c r="B336" s="84" t="s">
        <v>288</v>
      </c>
      <c r="C336" s="55">
        <v>393</v>
      </c>
      <c r="D336" s="67">
        <v>0</v>
      </c>
      <c r="E336" s="55">
        <v>393</v>
      </c>
      <c r="G336" s="39">
        <f t="shared" si="6"/>
        <v>0</v>
      </c>
      <c r="H336" s="57"/>
      <c r="J336" s="70"/>
      <c r="K336" s="71"/>
      <c r="L336" s="72"/>
      <c r="O336" s="44"/>
      <c r="P336" s="44"/>
      <c r="Q336" s="44"/>
      <c r="R336" s="43"/>
    </row>
    <row r="337" spans="1:18" ht="15">
      <c r="A337" s="45" t="s">
        <v>815</v>
      </c>
      <c r="B337" s="84" t="s">
        <v>289</v>
      </c>
      <c r="C337" s="55">
        <v>648</v>
      </c>
      <c r="D337" s="67">
        <v>0</v>
      </c>
      <c r="E337" s="55">
        <v>648</v>
      </c>
      <c r="G337" s="39">
        <f t="shared" si="6"/>
        <v>0</v>
      </c>
      <c r="H337" s="57"/>
      <c r="J337" s="39"/>
      <c r="K337" s="58"/>
      <c r="L337" s="57"/>
      <c r="O337" s="44"/>
      <c r="P337" s="44"/>
      <c r="Q337" s="44"/>
      <c r="R337" s="43"/>
    </row>
    <row r="338" spans="1:18" ht="15">
      <c r="A338" s="45" t="s">
        <v>816</v>
      </c>
      <c r="B338" s="84" t="s">
        <v>290</v>
      </c>
      <c r="C338" s="55">
        <v>878</v>
      </c>
      <c r="D338" s="67">
        <v>0</v>
      </c>
      <c r="E338" s="55">
        <v>878</v>
      </c>
      <c r="G338" s="39">
        <f t="shared" si="6"/>
        <v>0</v>
      </c>
      <c r="H338" s="57"/>
      <c r="J338" s="70"/>
      <c r="K338" s="71"/>
      <c r="L338" s="72"/>
      <c r="O338" s="44"/>
      <c r="P338" s="44"/>
      <c r="Q338" s="44"/>
      <c r="R338" s="43"/>
    </row>
    <row r="339" spans="1:18" ht="15">
      <c r="A339" s="45" t="s">
        <v>817</v>
      </c>
      <c r="B339" s="84" t="s">
        <v>291</v>
      </c>
      <c r="C339" s="55">
        <v>308</v>
      </c>
      <c r="D339" s="67">
        <v>0</v>
      </c>
      <c r="E339" s="55">
        <v>308</v>
      </c>
      <c r="G339" s="39">
        <f t="shared" si="6"/>
        <v>0</v>
      </c>
      <c r="H339" s="57"/>
      <c r="J339" s="70"/>
      <c r="K339" s="71"/>
      <c r="L339" s="72"/>
      <c r="O339" s="44"/>
      <c r="P339" s="44"/>
      <c r="Q339" s="44"/>
      <c r="R339" s="43"/>
    </row>
    <row r="340" spans="1:18" ht="15">
      <c r="A340" s="45" t="s">
        <v>818</v>
      </c>
      <c r="B340" s="84" t="s">
        <v>292</v>
      </c>
      <c r="C340" s="55">
        <v>419</v>
      </c>
      <c r="D340" s="67">
        <v>0</v>
      </c>
      <c r="E340" s="55">
        <v>419</v>
      </c>
      <c r="G340" s="39">
        <f t="shared" si="6"/>
        <v>0</v>
      </c>
      <c r="H340" s="57"/>
      <c r="J340" s="39"/>
      <c r="K340" s="58"/>
      <c r="L340" s="57"/>
      <c r="O340" s="44"/>
      <c r="P340" s="44"/>
      <c r="Q340" s="44"/>
      <c r="R340" s="43"/>
    </row>
    <row r="341" spans="1:18" ht="15">
      <c r="A341" s="45" t="s">
        <v>819</v>
      </c>
      <c r="B341" s="84" t="s">
        <v>293</v>
      </c>
      <c r="C341" s="55">
        <v>350</v>
      </c>
      <c r="D341" s="67">
        <v>0</v>
      </c>
      <c r="E341" s="55">
        <v>350</v>
      </c>
      <c r="G341" s="39">
        <f t="shared" si="6"/>
        <v>0</v>
      </c>
      <c r="H341" s="57"/>
      <c r="J341" s="70"/>
      <c r="K341" s="71"/>
      <c r="L341" s="72"/>
      <c r="O341" s="44"/>
      <c r="P341" s="44"/>
      <c r="Q341" s="44"/>
      <c r="R341" s="43"/>
    </row>
    <row r="342" spans="1:18" ht="15">
      <c r="A342" s="73" t="s">
        <v>820</v>
      </c>
      <c r="B342" s="91" t="s">
        <v>294</v>
      </c>
      <c r="C342" s="75">
        <v>573</v>
      </c>
      <c r="D342" s="76">
        <v>0</v>
      </c>
      <c r="E342" s="75">
        <v>573</v>
      </c>
      <c r="G342" s="39">
        <f t="shared" si="6"/>
        <v>0</v>
      </c>
      <c r="H342" s="57"/>
      <c r="J342" s="39"/>
      <c r="K342" s="58"/>
      <c r="L342" s="57"/>
      <c r="M342" s="2" t="s">
        <v>1108</v>
      </c>
      <c r="O342" s="44"/>
      <c r="P342" s="44"/>
      <c r="Q342" s="44"/>
      <c r="R342" s="43"/>
    </row>
    <row r="343" spans="1:18" ht="15">
      <c r="A343" s="45" t="s">
        <v>821</v>
      </c>
      <c r="B343" s="84" t="s">
        <v>295</v>
      </c>
      <c r="C343" s="55">
        <v>1270</v>
      </c>
      <c r="D343" s="67">
        <v>0</v>
      </c>
      <c r="E343" s="55">
        <v>1270</v>
      </c>
      <c r="G343" s="39">
        <f t="shared" si="6"/>
        <v>0</v>
      </c>
      <c r="H343" s="57"/>
      <c r="J343" s="70"/>
      <c r="K343" s="71"/>
      <c r="L343" s="72"/>
      <c r="O343" s="44"/>
      <c r="P343" s="44"/>
      <c r="Q343" s="44"/>
      <c r="R343" s="43"/>
    </row>
    <row r="344" spans="1:18" ht="15">
      <c r="A344" s="45" t="s">
        <v>822</v>
      </c>
      <c r="B344" s="84" t="s">
        <v>296</v>
      </c>
      <c r="C344" s="55">
        <v>522</v>
      </c>
      <c r="D344" s="67">
        <v>0</v>
      </c>
      <c r="E344" s="55">
        <v>522</v>
      </c>
      <c r="G344" s="39">
        <f t="shared" si="6"/>
        <v>0</v>
      </c>
      <c r="H344" s="57"/>
      <c r="J344" s="39"/>
      <c r="K344" s="58"/>
      <c r="L344" s="57"/>
      <c r="O344" s="44"/>
      <c r="P344" s="44"/>
      <c r="Q344" s="44"/>
      <c r="R344" s="43"/>
    </row>
    <row r="345" spans="1:18" ht="15">
      <c r="A345" s="45" t="s">
        <v>823</v>
      </c>
      <c r="B345" s="84" t="s">
        <v>297</v>
      </c>
      <c r="C345" s="55">
        <v>1547</v>
      </c>
      <c r="D345" s="67">
        <v>0</v>
      </c>
      <c r="E345" s="55">
        <v>1547</v>
      </c>
      <c r="G345" s="39">
        <f t="shared" si="6"/>
        <v>0</v>
      </c>
      <c r="H345" s="57"/>
      <c r="J345" s="70"/>
      <c r="K345" s="71"/>
      <c r="L345" s="72"/>
      <c r="O345" s="44"/>
      <c r="P345" s="44"/>
      <c r="Q345" s="44"/>
      <c r="R345" s="43"/>
    </row>
    <row r="346" spans="1:18" ht="38.25">
      <c r="A346" s="73" t="s">
        <v>1109</v>
      </c>
      <c r="B346" s="91" t="s">
        <v>1046</v>
      </c>
      <c r="C346" s="75">
        <v>0</v>
      </c>
      <c r="D346" s="76">
        <v>0</v>
      </c>
      <c r="E346" s="75">
        <v>0</v>
      </c>
      <c r="G346" s="39">
        <f t="shared" si="6"/>
        <v>0</v>
      </c>
      <c r="H346" s="57"/>
      <c r="J346" s="70"/>
      <c r="K346" s="71"/>
      <c r="L346" s="72"/>
      <c r="M346" s="103" t="s">
        <v>1110</v>
      </c>
      <c r="O346" s="44"/>
      <c r="P346" s="44"/>
      <c r="Q346" s="44"/>
      <c r="R346" s="43"/>
    </row>
    <row r="347" spans="1:18" ht="15">
      <c r="A347" s="45" t="s">
        <v>824</v>
      </c>
      <c r="B347" s="46" t="s">
        <v>1065</v>
      </c>
      <c r="C347" s="47">
        <v>24455</v>
      </c>
      <c r="D347" s="90">
        <v>0</v>
      </c>
      <c r="E347" s="47">
        <v>24455</v>
      </c>
      <c r="G347" s="39">
        <f t="shared" si="6"/>
        <v>0</v>
      </c>
      <c r="H347" s="57"/>
      <c r="J347" s="70">
        <f>C347-C348-C349-C350-C351-C352-C353-C354-C355-C356-C357-C358-C359-C360-C361-C362-C363-C364-C365-C366-C367-C368-C369-C370-C371</f>
        <v>0</v>
      </c>
      <c r="K347" s="71">
        <f>D347-D348-D349-D350-D351-D352-D353-D354-D355-D356-D357-D358-D359-D360-D361-D362-D363-D364-D365-D366-D367-D368-D369-D370-D371</f>
        <v>0</v>
      </c>
      <c r="L347" s="72">
        <f>E347-E348-E349-E350-E351-E352-E353-E354-E355-E356-E357-E358-E359-E360-E361-E362-E363-E364-E365-E366-E367-E368-E369-E370-E371</f>
        <v>0</v>
      </c>
      <c r="O347" s="44"/>
      <c r="P347" s="44"/>
      <c r="Q347" s="44"/>
      <c r="R347" s="43"/>
    </row>
    <row r="348" spans="1:18" ht="15">
      <c r="A348" s="45" t="s">
        <v>825</v>
      </c>
      <c r="B348" s="84" t="s">
        <v>298</v>
      </c>
      <c r="C348" s="55">
        <v>634</v>
      </c>
      <c r="D348" s="67">
        <v>0</v>
      </c>
      <c r="E348" s="55">
        <v>634</v>
      </c>
      <c r="G348" s="39">
        <f t="shared" si="6"/>
        <v>0</v>
      </c>
      <c r="H348" s="57"/>
      <c r="J348" s="39"/>
      <c r="K348" s="58"/>
      <c r="L348" s="57"/>
      <c r="O348" s="44"/>
      <c r="P348" s="44"/>
      <c r="Q348" s="44"/>
      <c r="R348" s="43"/>
    </row>
    <row r="349" spans="1:18" ht="15">
      <c r="A349" s="45" t="s">
        <v>826</v>
      </c>
      <c r="B349" s="84" t="s">
        <v>299</v>
      </c>
      <c r="C349" s="55">
        <v>1743</v>
      </c>
      <c r="D349" s="67">
        <v>0</v>
      </c>
      <c r="E349" s="55">
        <v>1743</v>
      </c>
      <c r="G349" s="39">
        <f t="shared" si="6"/>
        <v>0</v>
      </c>
      <c r="H349" s="57"/>
      <c r="J349" s="70"/>
      <c r="K349" s="71"/>
      <c r="L349" s="72"/>
      <c r="O349" s="44"/>
      <c r="P349" s="44"/>
      <c r="Q349" s="44"/>
      <c r="R349" s="43"/>
    </row>
    <row r="350" spans="1:18" ht="15">
      <c r="A350" s="45" t="s">
        <v>827</v>
      </c>
      <c r="B350" s="84" t="s">
        <v>300</v>
      </c>
      <c r="C350" s="55">
        <v>747</v>
      </c>
      <c r="D350" s="67">
        <v>0</v>
      </c>
      <c r="E350" s="55">
        <v>747</v>
      </c>
      <c r="G350" s="39">
        <f t="shared" si="6"/>
        <v>0</v>
      </c>
      <c r="H350" s="57"/>
      <c r="J350" s="39"/>
      <c r="K350" s="58"/>
      <c r="L350" s="57"/>
      <c r="O350" s="44"/>
      <c r="P350" s="44"/>
      <c r="Q350" s="44"/>
      <c r="R350" s="43"/>
    </row>
    <row r="351" spans="1:18" ht="15">
      <c r="A351" s="45" t="s">
        <v>828</v>
      </c>
      <c r="B351" s="84" t="s">
        <v>79</v>
      </c>
      <c r="C351" s="55">
        <v>783</v>
      </c>
      <c r="D351" s="67">
        <v>0</v>
      </c>
      <c r="E351" s="55">
        <v>783</v>
      </c>
      <c r="G351" s="39">
        <f t="shared" si="6"/>
        <v>0</v>
      </c>
      <c r="H351" s="57"/>
      <c r="J351" s="70"/>
      <c r="K351" s="71"/>
      <c r="L351" s="72"/>
      <c r="O351" s="44"/>
      <c r="P351" s="44"/>
      <c r="Q351" s="44"/>
      <c r="R351" s="43"/>
    </row>
    <row r="352" spans="1:18" ht="15">
      <c r="A352" s="45" t="s">
        <v>829</v>
      </c>
      <c r="B352" s="84" t="s">
        <v>301</v>
      </c>
      <c r="C352" s="55">
        <v>1370</v>
      </c>
      <c r="D352" s="67">
        <v>0</v>
      </c>
      <c r="E352" s="55">
        <v>1370</v>
      </c>
      <c r="G352" s="39">
        <f t="shared" si="6"/>
        <v>0</v>
      </c>
      <c r="H352" s="57"/>
      <c r="J352" s="70"/>
      <c r="K352" s="71"/>
      <c r="L352" s="72"/>
      <c r="O352" s="44"/>
      <c r="P352" s="44"/>
      <c r="Q352" s="44"/>
      <c r="R352" s="43"/>
    </row>
    <row r="353" spans="1:18" ht="15">
      <c r="A353" s="45" t="s">
        <v>830</v>
      </c>
      <c r="B353" s="84" t="s">
        <v>302</v>
      </c>
      <c r="C353" s="55">
        <v>328</v>
      </c>
      <c r="D353" s="67">
        <v>0</v>
      </c>
      <c r="E353" s="55">
        <v>328</v>
      </c>
      <c r="G353" s="39">
        <f t="shared" si="6"/>
        <v>0</v>
      </c>
      <c r="H353" s="57"/>
      <c r="J353" s="39"/>
      <c r="K353" s="58"/>
      <c r="L353" s="57"/>
      <c r="O353" s="44"/>
      <c r="P353" s="44"/>
      <c r="Q353" s="44"/>
      <c r="R353" s="43"/>
    </row>
    <row r="354" spans="1:18" ht="15">
      <c r="A354" s="45" t="s">
        <v>831</v>
      </c>
      <c r="B354" s="84" t="s">
        <v>303</v>
      </c>
      <c r="C354" s="55">
        <v>1680</v>
      </c>
      <c r="D354" s="67">
        <v>0</v>
      </c>
      <c r="E354" s="55">
        <v>1680</v>
      </c>
      <c r="G354" s="39">
        <f t="shared" si="6"/>
        <v>0</v>
      </c>
      <c r="H354" s="57"/>
      <c r="J354" s="70"/>
      <c r="K354" s="71"/>
      <c r="L354" s="72"/>
      <c r="O354" s="44"/>
      <c r="P354" s="44"/>
      <c r="Q354" s="44"/>
      <c r="R354" s="43"/>
    </row>
    <row r="355" spans="1:18" ht="15">
      <c r="A355" s="45" t="s">
        <v>832</v>
      </c>
      <c r="B355" s="84" t="s">
        <v>304</v>
      </c>
      <c r="C355" s="55">
        <v>1382</v>
      </c>
      <c r="D355" s="67">
        <v>0</v>
      </c>
      <c r="E355" s="55">
        <v>1382</v>
      </c>
      <c r="G355" s="39">
        <f t="shared" si="6"/>
        <v>0</v>
      </c>
      <c r="H355" s="57"/>
      <c r="J355" s="39"/>
      <c r="K355" s="58"/>
      <c r="L355" s="57"/>
      <c r="O355" s="44"/>
      <c r="P355" s="44"/>
      <c r="Q355" s="44"/>
      <c r="R355" s="43"/>
    </row>
    <row r="356" spans="1:18" ht="15">
      <c r="A356" s="45" t="s">
        <v>833</v>
      </c>
      <c r="B356" s="84" t="s">
        <v>305</v>
      </c>
      <c r="C356" s="55">
        <v>974</v>
      </c>
      <c r="D356" s="67">
        <v>0</v>
      </c>
      <c r="E356" s="55">
        <v>974</v>
      </c>
      <c r="G356" s="39">
        <f t="shared" si="6"/>
        <v>0</v>
      </c>
      <c r="H356" s="57"/>
      <c r="J356" s="70"/>
      <c r="K356" s="71"/>
      <c r="L356" s="72"/>
      <c r="O356" s="44"/>
      <c r="P356" s="44"/>
      <c r="Q356" s="44"/>
      <c r="R356" s="43"/>
    </row>
    <row r="357" spans="1:18" ht="15">
      <c r="A357" s="45" t="s">
        <v>834</v>
      </c>
      <c r="B357" s="84" t="s">
        <v>306</v>
      </c>
      <c r="C357" s="55">
        <v>1337</v>
      </c>
      <c r="D357" s="67">
        <v>0</v>
      </c>
      <c r="E357" s="55">
        <v>1337</v>
      </c>
      <c r="G357" s="39">
        <f t="shared" si="6"/>
        <v>0</v>
      </c>
      <c r="H357" s="57"/>
      <c r="J357" s="70"/>
      <c r="K357" s="71"/>
      <c r="L357" s="72"/>
      <c r="O357" s="44"/>
      <c r="P357" s="44"/>
      <c r="Q357" s="44"/>
      <c r="R357" s="43"/>
    </row>
    <row r="358" spans="1:18" ht="15">
      <c r="A358" s="45" t="s">
        <v>835</v>
      </c>
      <c r="B358" s="84" t="s">
        <v>307</v>
      </c>
      <c r="C358" s="55">
        <v>327</v>
      </c>
      <c r="D358" s="67">
        <v>0</v>
      </c>
      <c r="E358" s="55">
        <v>327</v>
      </c>
      <c r="G358" s="39">
        <f t="shared" si="6"/>
        <v>0</v>
      </c>
      <c r="H358" s="57"/>
      <c r="J358" s="70"/>
      <c r="K358" s="71"/>
      <c r="L358" s="72"/>
      <c r="O358" s="44"/>
      <c r="P358" s="44"/>
      <c r="Q358" s="44"/>
      <c r="R358" s="43"/>
    </row>
    <row r="359" spans="1:18" ht="15">
      <c r="A359" s="45" t="s">
        <v>836</v>
      </c>
      <c r="B359" s="84" t="s">
        <v>308</v>
      </c>
      <c r="C359" s="55">
        <v>1625</v>
      </c>
      <c r="D359" s="67">
        <v>0</v>
      </c>
      <c r="E359" s="55">
        <v>1625</v>
      </c>
      <c r="G359" s="39">
        <f t="shared" si="6"/>
        <v>0</v>
      </c>
      <c r="H359" s="57"/>
      <c r="J359" s="39"/>
      <c r="K359" s="58"/>
      <c r="L359" s="57"/>
      <c r="O359" s="44"/>
      <c r="P359" s="44"/>
      <c r="Q359" s="44"/>
      <c r="R359" s="43"/>
    </row>
    <row r="360" spans="1:18" ht="15">
      <c r="A360" s="45" t="s">
        <v>837</v>
      </c>
      <c r="B360" s="84" t="s">
        <v>309</v>
      </c>
      <c r="C360" s="55">
        <v>1115</v>
      </c>
      <c r="D360" s="67">
        <v>0</v>
      </c>
      <c r="E360" s="55">
        <v>1115</v>
      </c>
      <c r="G360" s="39">
        <f t="shared" si="6"/>
        <v>0</v>
      </c>
      <c r="H360" s="57"/>
      <c r="J360" s="70"/>
      <c r="K360" s="71"/>
      <c r="L360" s="72"/>
      <c r="O360" s="44"/>
      <c r="P360" s="44"/>
      <c r="Q360" s="44"/>
      <c r="R360" s="43"/>
    </row>
    <row r="361" spans="1:18" ht="15">
      <c r="A361" s="45" t="s">
        <v>838</v>
      </c>
      <c r="B361" s="84" t="s">
        <v>310</v>
      </c>
      <c r="C361" s="55">
        <v>478</v>
      </c>
      <c r="D361" s="67">
        <v>0</v>
      </c>
      <c r="E361" s="55">
        <v>478</v>
      </c>
      <c r="G361" s="39">
        <f t="shared" si="6"/>
        <v>0</v>
      </c>
      <c r="H361" s="57"/>
      <c r="J361" s="70"/>
      <c r="K361" s="71"/>
      <c r="L361" s="72"/>
      <c r="O361" s="44"/>
      <c r="P361" s="44"/>
      <c r="Q361" s="44"/>
      <c r="R361" s="43"/>
    </row>
    <row r="362" spans="1:18" ht="15">
      <c r="A362" s="45" t="s">
        <v>839</v>
      </c>
      <c r="B362" s="84" t="s">
        <v>311</v>
      </c>
      <c r="C362" s="55">
        <v>1075</v>
      </c>
      <c r="D362" s="67">
        <v>0</v>
      </c>
      <c r="E362" s="55">
        <v>1075</v>
      </c>
      <c r="G362" s="39">
        <f t="shared" si="6"/>
        <v>0</v>
      </c>
      <c r="H362" s="57"/>
      <c r="J362" s="39"/>
      <c r="K362" s="58"/>
      <c r="L362" s="57"/>
      <c r="O362" s="44"/>
      <c r="P362" s="44"/>
      <c r="Q362" s="44"/>
      <c r="R362" s="43"/>
    </row>
    <row r="363" spans="1:18" ht="15">
      <c r="A363" s="45" t="s">
        <v>840</v>
      </c>
      <c r="B363" s="84" t="s">
        <v>312</v>
      </c>
      <c r="C363" s="55">
        <v>305</v>
      </c>
      <c r="D363" s="67">
        <v>0</v>
      </c>
      <c r="E363" s="55">
        <v>305</v>
      </c>
      <c r="G363" s="39">
        <f t="shared" si="6"/>
        <v>0</v>
      </c>
      <c r="H363" s="57"/>
      <c r="J363" s="70"/>
      <c r="K363" s="71"/>
      <c r="L363" s="72"/>
      <c r="O363" s="44"/>
      <c r="P363" s="44"/>
      <c r="Q363" s="44"/>
      <c r="R363" s="43"/>
    </row>
    <row r="364" spans="1:18" ht="15">
      <c r="A364" s="45" t="s">
        <v>841</v>
      </c>
      <c r="B364" s="84" t="s">
        <v>313</v>
      </c>
      <c r="C364" s="55">
        <v>1172</v>
      </c>
      <c r="D364" s="67">
        <v>0</v>
      </c>
      <c r="E364" s="55">
        <v>1172</v>
      </c>
      <c r="G364" s="39">
        <f t="shared" si="6"/>
        <v>0</v>
      </c>
      <c r="H364" s="57"/>
      <c r="J364" s="39"/>
      <c r="K364" s="58"/>
      <c r="L364" s="57"/>
      <c r="O364" s="44"/>
      <c r="P364" s="44"/>
      <c r="Q364" s="44"/>
      <c r="R364" s="43"/>
    </row>
    <row r="365" spans="1:18" ht="15">
      <c r="A365" s="45" t="s">
        <v>842</v>
      </c>
      <c r="B365" s="84" t="s">
        <v>314</v>
      </c>
      <c r="C365" s="55">
        <v>591</v>
      </c>
      <c r="D365" s="67">
        <v>0</v>
      </c>
      <c r="E365" s="55">
        <v>591</v>
      </c>
      <c r="G365" s="39">
        <f t="shared" si="6"/>
        <v>0</v>
      </c>
      <c r="H365" s="57"/>
      <c r="J365" s="70"/>
      <c r="K365" s="71"/>
      <c r="L365" s="72"/>
      <c r="O365" s="44"/>
      <c r="P365" s="44"/>
      <c r="Q365" s="44"/>
      <c r="R365" s="43"/>
    </row>
    <row r="366" spans="1:18" ht="15">
      <c r="A366" s="45" t="s">
        <v>843</v>
      </c>
      <c r="B366" s="84" t="s">
        <v>315</v>
      </c>
      <c r="C366" s="55">
        <v>2276</v>
      </c>
      <c r="D366" s="67">
        <v>0</v>
      </c>
      <c r="E366" s="55">
        <v>2276</v>
      </c>
      <c r="G366" s="39">
        <f t="shared" si="6"/>
        <v>0</v>
      </c>
      <c r="H366" s="57"/>
      <c r="J366" s="70"/>
      <c r="K366" s="71"/>
      <c r="L366" s="72"/>
      <c r="O366" s="44"/>
      <c r="P366" s="44"/>
      <c r="Q366" s="44"/>
      <c r="R366" s="43"/>
    </row>
    <row r="367" spans="1:18" ht="15">
      <c r="A367" s="45" t="s">
        <v>844</v>
      </c>
      <c r="B367" s="84" t="s">
        <v>316</v>
      </c>
      <c r="C367" s="55">
        <v>578</v>
      </c>
      <c r="D367" s="67">
        <v>0</v>
      </c>
      <c r="E367" s="55">
        <v>578</v>
      </c>
      <c r="G367" s="39">
        <f t="shared" si="6"/>
        <v>0</v>
      </c>
      <c r="H367" s="57"/>
      <c r="J367" s="39"/>
      <c r="K367" s="58"/>
      <c r="L367" s="57"/>
      <c r="O367" s="44"/>
      <c r="P367" s="44"/>
      <c r="Q367" s="44"/>
      <c r="R367" s="43"/>
    </row>
    <row r="368" spans="1:18" ht="15">
      <c r="A368" s="45" t="s">
        <v>845</v>
      </c>
      <c r="B368" s="84" t="s">
        <v>317</v>
      </c>
      <c r="C368" s="55">
        <v>394</v>
      </c>
      <c r="D368" s="67">
        <v>0</v>
      </c>
      <c r="E368" s="55">
        <v>394</v>
      </c>
      <c r="G368" s="39">
        <f t="shared" si="6"/>
        <v>0</v>
      </c>
      <c r="H368" s="57"/>
      <c r="J368" s="70"/>
      <c r="K368" s="71"/>
      <c r="L368" s="72"/>
      <c r="O368" s="44"/>
      <c r="P368" s="44"/>
      <c r="Q368" s="44"/>
      <c r="R368" s="43"/>
    </row>
    <row r="369" spans="1:18" ht="15">
      <c r="A369" s="45" t="s">
        <v>846</v>
      </c>
      <c r="B369" s="84" t="s">
        <v>318</v>
      </c>
      <c r="C369" s="55">
        <v>2090</v>
      </c>
      <c r="D369" s="67">
        <v>0</v>
      </c>
      <c r="E369" s="55">
        <v>2090</v>
      </c>
      <c r="G369" s="39">
        <f t="shared" si="6"/>
        <v>0</v>
      </c>
      <c r="H369" s="57"/>
      <c r="J369" s="39"/>
      <c r="K369" s="58"/>
      <c r="L369" s="57"/>
      <c r="O369" s="44"/>
      <c r="P369" s="44"/>
      <c r="Q369" s="44"/>
      <c r="R369" s="43"/>
    </row>
    <row r="370" spans="1:18" ht="15">
      <c r="A370" s="45" t="s">
        <v>847</v>
      </c>
      <c r="B370" s="84" t="s">
        <v>319</v>
      </c>
      <c r="C370" s="55">
        <v>1181</v>
      </c>
      <c r="D370" s="67">
        <v>0</v>
      </c>
      <c r="E370" s="55">
        <v>1181</v>
      </c>
      <c r="G370" s="39">
        <f t="shared" si="6"/>
        <v>0</v>
      </c>
      <c r="H370" s="57"/>
      <c r="J370" s="70"/>
      <c r="K370" s="71"/>
      <c r="L370" s="72"/>
      <c r="O370" s="44"/>
      <c r="P370" s="44"/>
      <c r="Q370" s="44"/>
      <c r="R370" s="43"/>
    </row>
    <row r="371" spans="1:18" ht="15">
      <c r="A371" s="45" t="s">
        <v>848</v>
      </c>
      <c r="B371" s="84" t="s">
        <v>320</v>
      </c>
      <c r="C371" s="55">
        <v>270</v>
      </c>
      <c r="D371" s="67">
        <v>0</v>
      </c>
      <c r="E371" s="55">
        <v>270</v>
      </c>
      <c r="G371" s="39">
        <f t="shared" si="6"/>
        <v>0</v>
      </c>
      <c r="H371" s="57"/>
      <c r="J371" s="70"/>
      <c r="K371" s="71"/>
      <c r="L371" s="72"/>
      <c r="O371" s="44"/>
      <c r="P371" s="44"/>
      <c r="Q371" s="44"/>
      <c r="R371" s="43"/>
    </row>
    <row r="372" spans="1:17" s="43" customFormat="1" ht="27.75" customHeight="1">
      <c r="A372" s="45" t="s">
        <v>849</v>
      </c>
      <c r="B372" s="46" t="s">
        <v>1066</v>
      </c>
      <c r="C372" s="47">
        <v>49442</v>
      </c>
      <c r="D372" s="66">
        <v>27562</v>
      </c>
      <c r="E372" s="48">
        <v>21880</v>
      </c>
      <c r="F372" s="49"/>
      <c r="G372" s="50">
        <f t="shared" si="6"/>
        <v>0</v>
      </c>
      <c r="H372" s="51"/>
      <c r="I372" s="52"/>
      <c r="J372" s="70">
        <f>C372-C373-C375-C377-C379-C381-C383-C384-C385-C386-C387-C388-C389</f>
        <v>0</v>
      </c>
      <c r="K372" s="71">
        <f>D372-D373-D375-D377-D379-D381-D383-D384-D385-D386-D387-D388-D389</f>
        <v>0</v>
      </c>
      <c r="L372" s="72">
        <f>E372-E373-E375-E377-E379-E381-E383-E384-E385-E386-E387-E388-E389</f>
        <v>0</v>
      </c>
      <c r="M372" s="53"/>
      <c r="O372" s="44"/>
      <c r="P372" s="44"/>
      <c r="Q372" s="44"/>
    </row>
    <row r="373" spans="1:18" ht="15">
      <c r="A373" s="104" t="s">
        <v>850</v>
      </c>
      <c r="B373" s="54" t="s">
        <v>321</v>
      </c>
      <c r="C373" s="55">
        <v>10822</v>
      </c>
      <c r="D373" s="67">
        <v>7643</v>
      </c>
      <c r="E373" s="56">
        <v>3179</v>
      </c>
      <c r="G373" s="39">
        <f t="shared" si="6"/>
        <v>0</v>
      </c>
      <c r="H373" s="57"/>
      <c r="J373" s="39"/>
      <c r="K373" s="58"/>
      <c r="L373" s="57"/>
      <c r="M373" s="105"/>
      <c r="O373" s="44"/>
      <c r="P373" s="44"/>
      <c r="Q373" s="44"/>
      <c r="R373" s="43"/>
    </row>
    <row r="374" spans="1:18" ht="15">
      <c r="A374" s="45" t="s">
        <v>851</v>
      </c>
      <c r="B374" s="85" t="s">
        <v>322</v>
      </c>
      <c r="C374" s="55">
        <v>7643</v>
      </c>
      <c r="D374" s="67">
        <v>7643</v>
      </c>
      <c r="E374" s="56">
        <v>0</v>
      </c>
      <c r="G374" s="39">
        <f t="shared" si="6"/>
        <v>0</v>
      </c>
      <c r="H374" s="57"/>
      <c r="J374" s="70"/>
      <c r="K374" s="71"/>
      <c r="L374" s="72"/>
      <c r="O374" s="44"/>
      <c r="P374" s="44"/>
      <c r="Q374" s="44"/>
      <c r="R374" s="43"/>
    </row>
    <row r="375" spans="1:18" ht="15">
      <c r="A375" s="45" t="s">
        <v>852</v>
      </c>
      <c r="B375" s="54" t="s">
        <v>323</v>
      </c>
      <c r="C375" s="55">
        <v>7979</v>
      </c>
      <c r="D375" s="67">
        <v>5260</v>
      </c>
      <c r="E375" s="56">
        <v>2719</v>
      </c>
      <c r="G375" s="39">
        <f t="shared" si="6"/>
        <v>0</v>
      </c>
      <c r="H375" s="57"/>
      <c r="J375" s="70"/>
      <c r="K375" s="71"/>
      <c r="L375" s="72"/>
      <c r="O375" s="44"/>
      <c r="P375" s="44"/>
      <c r="Q375" s="44"/>
      <c r="R375" s="43"/>
    </row>
    <row r="376" spans="1:18" ht="15">
      <c r="A376" s="45" t="s">
        <v>853</v>
      </c>
      <c r="B376" s="85" t="s">
        <v>324</v>
      </c>
      <c r="C376" s="55">
        <v>5260</v>
      </c>
      <c r="D376" s="67">
        <v>5260</v>
      </c>
      <c r="E376" s="56">
        <v>0</v>
      </c>
      <c r="G376" s="39">
        <f t="shared" si="6"/>
        <v>0</v>
      </c>
      <c r="H376" s="57"/>
      <c r="J376" s="39"/>
      <c r="K376" s="58"/>
      <c r="L376" s="57"/>
      <c r="O376" s="44"/>
      <c r="P376" s="44"/>
      <c r="Q376" s="44"/>
      <c r="R376" s="43"/>
    </row>
    <row r="377" spans="1:18" ht="15">
      <c r="A377" s="45" t="s">
        <v>854</v>
      </c>
      <c r="B377" s="54" t="s">
        <v>325</v>
      </c>
      <c r="C377" s="63">
        <v>4909</v>
      </c>
      <c r="D377" s="83">
        <v>4909</v>
      </c>
      <c r="E377" s="64">
        <v>0</v>
      </c>
      <c r="G377" s="39">
        <f t="shared" si="6"/>
        <v>0</v>
      </c>
      <c r="H377" s="57"/>
      <c r="J377" s="70"/>
      <c r="K377" s="71"/>
      <c r="L377" s="72"/>
      <c r="O377" s="44"/>
      <c r="P377" s="44"/>
      <c r="Q377" s="44"/>
      <c r="R377" s="43"/>
    </row>
    <row r="378" spans="1:18" ht="15">
      <c r="A378" s="45" t="s">
        <v>855</v>
      </c>
      <c r="B378" s="85" t="s">
        <v>326</v>
      </c>
      <c r="C378" s="55">
        <v>4909</v>
      </c>
      <c r="D378" s="67">
        <v>4909</v>
      </c>
      <c r="E378" s="56">
        <v>0</v>
      </c>
      <c r="G378" s="39">
        <f aca="true" t="shared" si="7" ref="G378:G441">C378-D378-E378</f>
        <v>0</v>
      </c>
      <c r="H378" s="57"/>
      <c r="J378" s="39"/>
      <c r="K378" s="58"/>
      <c r="L378" s="57"/>
      <c r="O378" s="44"/>
      <c r="P378" s="44"/>
      <c r="Q378" s="44"/>
      <c r="R378" s="43"/>
    </row>
    <row r="379" spans="1:18" ht="15">
      <c r="A379" s="45" t="s">
        <v>856</v>
      </c>
      <c r="B379" s="54" t="s">
        <v>327</v>
      </c>
      <c r="C379" s="55">
        <v>6053</v>
      </c>
      <c r="D379" s="67">
        <v>4614</v>
      </c>
      <c r="E379" s="56">
        <v>1439</v>
      </c>
      <c r="G379" s="39">
        <f t="shared" si="7"/>
        <v>0</v>
      </c>
      <c r="H379" s="57"/>
      <c r="J379" s="70"/>
      <c r="K379" s="71"/>
      <c r="L379" s="72"/>
      <c r="O379" s="44"/>
      <c r="P379" s="44"/>
      <c r="Q379" s="44"/>
      <c r="R379" s="43"/>
    </row>
    <row r="380" spans="1:18" ht="15">
      <c r="A380" s="45" t="s">
        <v>857</v>
      </c>
      <c r="B380" s="85" t="s">
        <v>328</v>
      </c>
      <c r="C380" s="55">
        <v>4614</v>
      </c>
      <c r="D380" s="67">
        <v>4614</v>
      </c>
      <c r="E380" s="56">
        <v>0</v>
      </c>
      <c r="G380" s="39">
        <f t="shared" si="7"/>
        <v>0</v>
      </c>
      <c r="H380" s="57"/>
      <c r="J380" s="70"/>
      <c r="K380" s="71"/>
      <c r="L380" s="72"/>
      <c r="O380" s="44"/>
      <c r="P380" s="44"/>
      <c r="Q380" s="44"/>
      <c r="R380" s="43"/>
    </row>
    <row r="381" spans="1:18" ht="15">
      <c r="A381" s="45" t="s">
        <v>858</v>
      </c>
      <c r="B381" s="54" t="s">
        <v>329</v>
      </c>
      <c r="C381" s="55">
        <v>5398</v>
      </c>
      <c r="D381" s="67">
        <v>5136</v>
      </c>
      <c r="E381" s="56">
        <v>262</v>
      </c>
      <c r="G381" s="39">
        <f t="shared" si="7"/>
        <v>0</v>
      </c>
      <c r="H381" s="57"/>
      <c r="J381" s="39"/>
      <c r="K381" s="58"/>
      <c r="L381" s="57"/>
      <c r="O381" s="44"/>
      <c r="P381" s="44"/>
      <c r="Q381" s="44"/>
      <c r="R381" s="43"/>
    </row>
    <row r="382" spans="1:18" ht="15">
      <c r="A382" s="45" t="s">
        <v>859</v>
      </c>
      <c r="B382" s="85" t="s">
        <v>330</v>
      </c>
      <c r="C382" s="55">
        <v>5136</v>
      </c>
      <c r="D382" s="67">
        <v>5136</v>
      </c>
      <c r="E382" s="56">
        <v>0</v>
      </c>
      <c r="G382" s="39">
        <f t="shared" si="7"/>
        <v>0</v>
      </c>
      <c r="H382" s="57"/>
      <c r="J382" s="70"/>
      <c r="K382" s="71"/>
      <c r="L382" s="72"/>
      <c r="O382" s="44"/>
      <c r="P382" s="44"/>
      <c r="Q382" s="44"/>
      <c r="R382" s="43"/>
    </row>
    <row r="383" spans="1:18" ht="15">
      <c r="A383" s="45" t="s">
        <v>860</v>
      </c>
      <c r="B383" s="84" t="s">
        <v>331</v>
      </c>
      <c r="C383" s="55">
        <v>3125</v>
      </c>
      <c r="D383" s="67">
        <v>0</v>
      </c>
      <c r="E383" s="55">
        <v>3125</v>
      </c>
      <c r="G383" s="39">
        <f t="shared" si="7"/>
        <v>0</v>
      </c>
      <c r="H383" s="57"/>
      <c r="J383" s="39"/>
      <c r="K383" s="58"/>
      <c r="L383" s="57"/>
      <c r="O383" s="44"/>
      <c r="P383" s="44"/>
      <c r="Q383" s="44"/>
      <c r="R383" s="43"/>
    </row>
    <row r="384" spans="1:18" ht="15">
      <c r="A384" s="45" t="s">
        <v>861</v>
      </c>
      <c r="B384" s="84" t="s">
        <v>332</v>
      </c>
      <c r="C384" s="55">
        <v>3011</v>
      </c>
      <c r="D384" s="67">
        <v>0</v>
      </c>
      <c r="E384" s="55">
        <v>3011</v>
      </c>
      <c r="G384" s="39">
        <f t="shared" si="7"/>
        <v>0</v>
      </c>
      <c r="H384" s="57"/>
      <c r="J384" s="70"/>
      <c r="K384" s="71"/>
      <c r="L384" s="72"/>
      <c r="O384" s="44"/>
      <c r="P384" s="44"/>
      <c r="Q384" s="44"/>
      <c r="R384" s="43"/>
    </row>
    <row r="385" spans="1:18" ht="15">
      <c r="A385" s="45" t="s">
        <v>862</v>
      </c>
      <c r="B385" s="84" t="s">
        <v>333</v>
      </c>
      <c r="C385" s="55">
        <v>2317</v>
      </c>
      <c r="D385" s="67">
        <v>0</v>
      </c>
      <c r="E385" s="55">
        <v>2317</v>
      </c>
      <c r="G385" s="39">
        <f t="shared" si="7"/>
        <v>0</v>
      </c>
      <c r="H385" s="57"/>
      <c r="J385" s="70"/>
      <c r="K385" s="71"/>
      <c r="L385" s="72"/>
      <c r="O385" s="44"/>
      <c r="P385" s="44"/>
      <c r="Q385" s="44"/>
      <c r="R385" s="43"/>
    </row>
    <row r="386" spans="1:18" ht="15">
      <c r="A386" s="45" t="s">
        <v>863</v>
      </c>
      <c r="B386" s="84" t="s">
        <v>334</v>
      </c>
      <c r="C386" s="55">
        <v>1567</v>
      </c>
      <c r="D386" s="67">
        <v>0</v>
      </c>
      <c r="E386" s="55">
        <v>1567</v>
      </c>
      <c r="G386" s="39">
        <f t="shared" si="7"/>
        <v>0</v>
      </c>
      <c r="H386" s="57"/>
      <c r="J386" s="39"/>
      <c r="K386" s="58"/>
      <c r="L386" s="57"/>
      <c r="O386" s="44"/>
      <c r="P386" s="44"/>
      <c r="Q386" s="44"/>
      <c r="R386" s="43"/>
    </row>
    <row r="387" spans="1:18" ht="15">
      <c r="A387" s="45" t="s">
        <v>864</v>
      </c>
      <c r="B387" s="84" t="s">
        <v>335</v>
      </c>
      <c r="C387" s="55">
        <v>1420</v>
      </c>
      <c r="D387" s="67">
        <v>0</v>
      </c>
      <c r="E387" s="55">
        <v>1420</v>
      </c>
      <c r="G387" s="39">
        <f t="shared" si="7"/>
        <v>0</v>
      </c>
      <c r="H387" s="57"/>
      <c r="J387" s="70"/>
      <c r="K387" s="71"/>
      <c r="L387" s="72"/>
      <c r="O387" s="44"/>
      <c r="P387" s="44"/>
      <c r="Q387" s="44"/>
      <c r="R387" s="43"/>
    </row>
    <row r="388" spans="1:18" ht="15">
      <c r="A388" s="45" t="s">
        <v>865</v>
      </c>
      <c r="B388" s="84" t="s">
        <v>336</v>
      </c>
      <c r="C388" s="55">
        <v>1758</v>
      </c>
      <c r="D388" s="67">
        <v>0</v>
      </c>
      <c r="E388" s="55">
        <v>1758</v>
      </c>
      <c r="G388" s="39">
        <f t="shared" si="7"/>
        <v>0</v>
      </c>
      <c r="H388" s="57"/>
      <c r="J388" s="70"/>
      <c r="K388" s="71"/>
      <c r="L388" s="72"/>
      <c r="O388" s="44"/>
      <c r="P388" s="44"/>
      <c r="Q388" s="44"/>
      <c r="R388" s="43"/>
    </row>
    <row r="389" spans="1:18" ht="15">
      <c r="A389" s="45" t="s">
        <v>866</v>
      </c>
      <c r="B389" s="84" t="s">
        <v>337</v>
      </c>
      <c r="C389" s="55">
        <v>1083</v>
      </c>
      <c r="D389" s="67">
        <v>0</v>
      </c>
      <c r="E389" s="55">
        <v>1083</v>
      </c>
      <c r="G389" s="39">
        <f t="shared" si="7"/>
        <v>0</v>
      </c>
      <c r="H389" s="57"/>
      <c r="J389" s="39"/>
      <c r="K389" s="58"/>
      <c r="L389" s="57"/>
      <c r="O389" s="44"/>
      <c r="P389" s="44"/>
      <c r="Q389" s="44"/>
      <c r="R389" s="43"/>
    </row>
    <row r="390" spans="1:18" ht="25.5">
      <c r="A390" s="45" t="s">
        <v>867</v>
      </c>
      <c r="B390" s="46" t="s">
        <v>1067</v>
      </c>
      <c r="C390" s="47">
        <v>14422</v>
      </c>
      <c r="D390" s="66">
        <v>6319</v>
      </c>
      <c r="E390" s="48">
        <v>8103</v>
      </c>
      <c r="G390" s="39">
        <f t="shared" si="7"/>
        <v>0</v>
      </c>
      <c r="H390" s="57"/>
      <c r="J390" s="70">
        <f>C390-C391-SUM(C393:C399)</f>
        <v>0</v>
      </c>
      <c r="K390" s="71">
        <f>D390-D391-SUM(D393:D399)</f>
        <v>0</v>
      </c>
      <c r="L390" s="72">
        <f>E390-E391-SUM(E393:E399)</f>
        <v>0</v>
      </c>
      <c r="M390" s="88"/>
      <c r="O390" s="44"/>
      <c r="P390" s="44"/>
      <c r="Q390" s="44"/>
      <c r="R390" s="43"/>
    </row>
    <row r="391" spans="1:18" ht="15">
      <c r="A391" s="45" t="s">
        <v>868</v>
      </c>
      <c r="B391" s="54" t="s">
        <v>338</v>
      </c>
      <c r="C391" s="55">
        <v>6319</v>
      </c>
      <c r="D391" s="67">
        <v>6319</v>
      </c>
      <c r="E391" s="56">
        <v>0</v>
      </c>
      <c r="G391" s="39">
        <f t="shared" si="7"/>
        <v>0</v>
      </c>
      <c r="H391" s="57"/>
      <c r="J391" s="39"/>
      <c r="K391" s="58"/>
      <c r="L391" s="57"/>
      <c r="O391" s="44"/>
      <c r="P391" s="44"/>
      <c r="Q391" s="44"/>
      <c r="R391" s="43"/>
    </row>
    <row r="392" spans="1:18" ht="15">
      <c r="A392" s="45" t="s">
        <v>869</v>
      </c>
      <c r="B392" s="85" t="s">
        <v>339</v>
      </c>
      <c r="C392" s="55">
        <v>6319</v>
      </c>
      <c r="D392" s="67">
        <v>6319</v>
      </c>
      <c r="E392" s="56">
        <v>0</v>
      </c>
      <c r="G392" s="39">
        <f t="shared" si="7"/>
        <v>0</v>
      </c>
      <c r="H392" s="57"/>
      <c r="J392" s="70"/>
      <c r="K392" s="71"/>
      <c r="L392" s="72"/>
      <c r="O392" s="44"/>
      <c r="P392" s="44"/>
      <c r="Q392" s="44"/>
      <c r="R392" s="43"/>
    </row>
    <row r="393" spans="1:18" ht="15">
      <c r="A393" s="45" t="s">
        <v>870</v>
      </c>
      <c r="B393" s="84" t="s">
        <v>340</v>
      </c>
      <c r="C393" s="55">
        <v>675</v>
      </c>
      <c r="D393" s="67">
        <v>0</v>
      </c>
      <c r="E393" s="55">
        <v>675</v>
      </c>
      <c r="G393" s="39">
        <f t="shared" si="7"/>
        <v>0</v>
      </c>
      <c r="H393" s="57"/>
      <c r="J393" s="70"/>
      <c r="K393" s="71"/>
      <c r="L393" s="72"/>
      <c r="O393" s="44"/>
      <c r="P393" s="44"/>
      <c r="Q393" s="44"/>
      <c r="R393" s="43"/>
    </row>
    <row r="394" spans="1:18" ht="15">
      <c r="A394" s="45" t="s">
        <v>871</v>
      </c>
      <c r="B394" s="84" t="s">
        <v>341</v>
      </c>
      <c r="C394" s="55">
        <v>668</v>
      </c>
      <c r="D394" s="67">
        <v>0</v>
      </c>
      <c r="E394" s="55">
        <v>668</v>
      </c>
      <c r="G394" s="39">
        <f t="shared" si="7"/>
        <v>0</v>
      </c>
      <c r="H394" s="57"/>
      <c r="J394" s="39"/>
      <c r="K394" s="58"/>
      <c r="L394" s="57"/>
      <c r="O394" s="44"/>
      <c r="P394" s="44"/>
      <c r="Q394" s="44"/>
      <c r="R394" s="43"/>
    </row>
    <row r="395" spans="1:18" ht="15">
      <c r="A395" s="45" t="s">
        <v>872</v>
      </c>
      <c r="B395" s="84" t="s">
        <v>342</v>
      </c>
      <c r="C395" s="55">
        <v>477</v>
      </c>
      <c r="D395" s="67">
        <v>0</v>
      </c>
      <c r="E395" s="55">
        <v>477</v>
      </c>
      <c r="G395" s="39">
        <f t="shared" si="7"/>
        <v>0</v>
      </c>
      <c r="H395" s="57"/>
      <c r="J395" s="70"/>
      <c r="K395" s="71"/>
      <c r="L395" s="72"/>
      <c r="O395" s="44"/>
      <c r="P395" s="44"/>
      <c r="Q395" s="44"/>
      <c r="R395" s="43"/>
    </row>
    <row r="396" spans="1:18" ht="15">
      <c r="A396" s="45" t="s">
        <v>873</v>
      </c>
      <c r="B396" s="84" t="s">
        <v>343</v>
      </c>
      <c r="C396" s="55">
        <v>2166</v>
      </c>
      <c r="D396" s="67">
        <v>0</v>
      </c>
      <c r="E396" s="55">
        <v>2166</v>
      </c>
      <c r="G396" s="39">
        <f t="shared" si="7"/>
        <v>0</v>
      </c>
      <c r="H396" s="57"/>
      <c r="J396" s="39"/>
      <c r="K396" s="58"/>
      <c r="L396" s="57"/>
      <c r="O396" s="44"/>
      <c r="P396" s="44"/>
      <c r="Q396" s="44"/>
      <c r="R396" s="43"/>
    </row>
    <row r="397" spans="1:18" ht="15">
      <c r="A397" s="45" t="s">
        <v>874</v>
      </c>
      <c r="B397" s="84" t="s">
        <v>344</v>
      </c>
      <c r="C397" s="55">
        <v>1267</v>
      </c>
      <c r="D397" s="67">
        <v>0</v>
      </c>
      <c r="E397" s="55">
        <v>1267</v>
      </c>
      <c r="G397" s="39">
        <f t="shared" si="7"/>
        <v>0</v>
      </c>
      <c r="H397" s="57"/>
      <c r="J397" s="70"/>
      <c r="K397" s="71"/>
      <c r="L397" s="72"/>
      <c r="O397" s="44"/>
      <c r="P397" s="44"/>
      <c r="Q397" s="44"/>
      <c r="R397" s="43"/>
    </row>
    <row r="398" spans="1:18" ht="15">
      <c r="A398" s="45" t="s">
        <v>875</v>
      </c>
      <c r="B398" s="84" t="s">
        <v>345</v>
      </c>
      <c r="C398" s="55">
        <v>1583</v>
      </c>
      <c r="D398" s="67">
        <v>0</v>
      </c>
      <c r="E398" s="55">
        <v>1583</v>
      </c>
      <c r="G398" s="39">
        <f t="shared" si="7"/>
        <v>0</v>
      </c>
      <c r="H398" s="57"/>
      <c r="J398" s="70"/>
      <c r="K398" s="71"/>
      <c r="L398" s="72"/>
      <c r="O398" s="44"/>
      <c r="P398" s="44"/>
      <c r="Q398" s="44"/>
      <c r="R398" s="43"/>
    </row>
    <row r="399" spans="1:18" ht="15">
      <c r="A399" s="45" t="s">
        <v>876</v>
      </c>
      <c r="B399" s="84" t="s">
        <v>346</v>
      </c>
      <c r="C399" s="55">
        <v>1267</v>
      </c>
      <c r="D399" s="67">
        <v>0</v>
      </c>
      <c r="E399" s="55">
        <v>1267</v>
      </c>
      <c r="G399" s="39">
        <f t="shared" si="7"/>
        <v>0</v>
      </c>
      <c r="H399" s="57"/>
      <c r="J399" s="70"/>
      <c r="K399" s="71"/>
      <c r="L399" s="72"/>
      <c r="O399" s="44"/>
      <c r="P399" s="44"/>
      <c r="Q399" s="44"/>
      <c r="R399" s="43"/>
    </row>
    <row r="400" spans="1:18" ht="15">
      <c r="A400" s="45" t="s">
        <v>877</v>
      </c>
      <c r="B400" s="46" t="s">
        <v>1068</v>
      </c>
      <c r="C400" s="47">
        <v>47915</v>
      </c>
      <c r="D400" s="66">
        <v>43046</v>
      </c>
      <c r="E400" s="48">
        <v>4869</v>
      </c>
      <c r="G400" s="39">
        <f t="shared" si="7"/>
        <v>0</v>
      </c>
      <c r="H400" s="57"/>
      <c r="J400" s="70">
        <f>C400-C401-C403-C405-C407-C408-C409-C410-C411</f>
        <v>0</v>
      </c>
      <c r="K400" s="71">
        <f>D400-D401-D403-D405-D407-D408-D409-D410-D411</f>
        <v>0</v>
      </c>
      <c r="L400" s="72">
        <f>E400-E401-E403-E405-E407-E408-E409-E410-E411</f>
        <v>0</v>
      </c>
      <c r="O400" s="44"/>
      <c r="P400" s="44"/>
      <c r="Q400" s="44"/>
      <c r="R400" s="43"/>
    </row>
    <row r="401" spans="1:18" ht="15">
      <c r="A401" s="45" t="s">
        <v>878</v>
      </c>
      <c r="B401" s="54" t="s">
        <v>347</v>
      </c>
      <c r="C401" s="55">
        <v>40834</v>
      </c>
      <c r="D401" s="67">
        <v>40783</v>
      </c>
      <c r="E401" s="56">
        <v>51</v>
      </c>
      <c r="G401" s="39">
        <f t="shared" si="7"/>
        <v>0</v>
      </c>
      <c r="H401" s="57"/>
      <c r="J401" s="70"/>
      <c r="K401" s="71"/>
      <c r="L401" s="72"/>
      <c r="M401" s="88"/>
      <c r="N401" s="88"/>
      <c r="O401" s="88"/>
      <c r="P401" s="44"/>
      <c r="Q401" s="44"/>
      <c r="R401" s="43"/>
    </row>
    <row r="402" spans="1:18" ht="15">
      <c r="A402" s="45" t="s">
        <v>879</v>
      </c>
      <c r="B402" s="85" t="s">
        <v>348</v>
      </c>
      <c r="C402" s="55">
        <v>40783</v>
      </c>
      <c r="D402" s="67">
        <v>40783</v>
      </c>
      <c r="E402" s="56">
        <v>0</v>
      </c>
      <c r="G402" s="39">
        <f t="shared" si="7"/>
        <v>0</v>
      </c>
      <c r="H402" s="57"/>
      <c r="J402" s="70"/>
      <c r="K402" s="71"/>
      <c r="L402" s="72"/>
      <c r="O402" s="44"/>
      <c r="P402" s="44"/>
      <c r="Q402" s="44"/>
      <c r="R402" s="43"/>
    </row>
    <row r="403" spans="1:18" ht="15">
      <c r="A403" s="45" t="s">
        <v>880</v>
      </c>
      <c r="B403" s="54" t="s">
        <v>349</v>
      </c>
      <c r="C403" s="55">
        <v>789</v>
      </c>
      <c r="D403" s="67">
        <v>789</v>
      </c>
      <c r="E403" s="56">
        <v>0</v>
      </c>
      <c r="G403" s="39">
        <f t="shared" si="7"/>
        <v>0</v>
      </c>
      <c r="H403" s="57"/>
      <c r="J403" s="39"/>
      <c r="K403" s="58"/>
      <c r="L403" s="57"/>
      <c r="O403" s="44"/>
      <c r="P403" s="44"/>
      <c r="Q403" s="44"/>
      <c r="R403" s="43"/>
    </row>
    <row r="404" spans="1:18" ht="15">
      <c r="A404" s="45" t="s">
        <v>881</v>
      </c>
      <c r="B404" s="85" t="s">
        <v>350</v>
      </c>
      <c r="C404" s="55">
        <v>789</v>
      </c>
      <c r="D404" s="67">
        <v>789</v>
      </c>
      <c r="E404" s="56">
        <v>0</v>
      </c>
      <c r="G404" s="39">
        <f t="shared" si="7"/>
        <v>0</v>
      </c>
      <c r="H404" s="57"/>
      <c r="J404" s="70"/>
      <c r="K404" s="71"/>
      <c r="L404" s="72"/>
      <c r="O404" s="44"/>
      <c r="P404" s="44"/>
      <c r="Q404" s="44"/>
      <c r="R404" s="43"/>
    </row>
    <row r="405" spans="1:18" ht="15">
      <c r="A405" s="45" t="s">
        <v>882</v>
      </c>
      <c r="B405" s="54" t="s">
        <v>351</v>
      </c>
      <c r="C405" s="55">
        <v>1474</v>
      </c>
      <c r="D405" s="67">
        <v>1474</v>
      </c>
      <c r="E405" s="56">
        <v>0</v>
      </c>
      <c r="G405" s="39">
        <f t="shared" si="7"/>
        <v>0</v>
      </c>
      <c r="H405" s="57"/>
      <c r="J405" s="39"/>
      <c r="K405" s="58"/>
      <c r="L405" s="57"/>
      <c r="O405" s="44"/>
      <c r="P405" s="44"/>
      <c r="Q405" s="44"/>
      <c r="R405" s="43"/>
    </row>
    <row r="406" spans="1:18" ht="15">
      <c r="A406" s="45" t="s">
        <v>883</v>
      </c>
      <c r="B406" s="85" t="s">
        <v>352</v>
      </c>
      <c r="C406" s="55">
        <v>1474</v>
      </c>
      <c r="D406" s="67">
        <v>1474</v>
      </c>
      <c r="E406" s="56">
        <v>0</v>
      </c>
      <c r="G406" s="39">
        <f t="shared" si="7"/>
        <v>0</v>
      </c>
      <c r="H406" s="57"/>
      <c r="J406" s="70"/>
      <c r="K406" s="71"/>
      <c r="L406" s="72"/>
      <c r="O406" s="44"/>
      <c r="P406" s="44"/>
      <c r="Q406" s="44"/>
      <c r="R406" s="43"/>
    </row>
    <row r="407" spans="1:18" ht="15">
      <c r="A407" s="45" t="s">
        <v>884</v>
      </c>
      <c r="B407" s="84" t="s">
        <v>353</v>
      </c>
      <c r="C407" s="55">
        <v>1226</v>
      </c>
      <c r="D407" s="67">
        <v>0</v>
      </c>
      <c r="E407" s="55">
        <v>1226</v>
      </c>
      <c r="G407" s="39">
        <f t="shared" si="7"/>
        <v>0</v>
      </c>
      <c r="H407" s="57"/>
      <c r="J407" s="70"/>
      <c r="K407" s="71"/>
      <c r="L407" s="72"/>
      <c r="O407" s="44"/>
      <c r="P407" s="44"/>
      <c r="Q407" s="44"/>
      <c r="R407" s="43"/>
    </row>
    <row r="408" spans="1:18" ht="15">
      <c r="A408" s="45" t="s">
        <v>885</v>
      </c>
      <c r="B408" s="84" t="s">
        <v>354</v>
      </c>
      <c r="C408" s="55">
        <v>1701</v>
      </c>
      <c r="D408" s="67">
        <v>0</v>
      </c>
      <c r="E408" s="55">
        <v>1701</v>
      </c>
      <c r="G408" s="39">
        <f t="shared" si="7"/>
        <v>0</v>
      </c>
      <c r="H408" s="57"/>
      <c r="J408" s="39"/>
      <c r="K408" s="58"/>
      <c r="L408" s="57"/>
      <c r="O408" s="44"/>
      <c r="P408" s="44"/>
      <c r="Q408" s="44"/>
      <c r="R408" s="43"/>
    </row>
    <row r="409" spans="1:18" ht="15">
      <c r="A409" s="45" t="s">
        <v>886</v>
      </c>
      <c r="B409" s="84" t="s">
        <v>355</v>
      </c>
      <c r="C409" s="55">
        <v>1014</v>
      </c>
      <c r="D409" s="67">
        <v>0</v>
      </c>
      <c r="E409" s="55">
        <v>1014</v>
      </c>
      <c r="G409" s="39">
        <f t="shared" si="7"/>
        <v>0</v>
      </c>
      <c r="H409" s="57"/>
      <c r="J409" s="70"/>
      <c r="K409" s="71"/>
      <c r="L409" s="72"/>
      <c r="O409" s="44"/>
      <c r="P409" s="44"/>
      <c r="Q409" s="44"/>
      <c r="R409" s="43"/>
    </row>
    <row r="410" spans="1:18" ht="15">
      <c r="A410" s="45" t="s">
        <v>887</v>
      </c>
      <c r="B410" s="84" t="s">
        <v>356</v>
      </c>
      <c r="C410" s="55">
        <v>729</v>
      </c>
      <c r="D410" s="67">
        <v>0</v>
      </c>
      <c r="E410" s="55">
        <v>729</v>
      </c>
      <c r="G410" s="39">
        <f t="shared" si="7"/>
        <v>0</v>
      </c>
      <c r="H410" s="57"/>
      <c r="J410" s="39"/>
      <c r="K410" s="58"/>
      <c r="L410" s="57"/>
      <c r="O410" s="44"/>
      <c r="P410" s="44"/>
      <c r="Q410" s="44"/>
      <c r="R410" s="43"/>
    </row>
    <row r="411" spans="1:18" ht="25.5">
      <c r="A411" s="45" t="s">
        <v>888</v>
      </c>
      <c r="B411" s="84" t="s">
        <v>357</v>
      </c>
      <c r="C411" s="93">
        <v>148</v>
      </c>
      <c r="D411" s="67">
        <v>0</v>
      </c>
      <c r="E411" s="106">
        <v>148</v>
      </c>
      <c r="G411" s="39">
        <f t="shared" si="7"/>
        <v>0</v>
      </c>
      <c r="H411" s="57"/>
      <c r="J411" s="70"/>
      <c r="K411" s="71"/>
      <c r="L411" s="72"/>
      <c r="O411" s="44"/>
      <c r="P411" s="44"/>
      <c r="Q411" s="44"/>
      <c r="R411" s="43"/>
    </row>
    <row r="412" spans="1:18" ht="15">
      <c r="A412" s="45" t="s">
        <v>889</v>
      </c>
      <c r="B412" s="46" t="s">
        <v>1069</v>
      </c>
      <c r="C412" s="47">
        <v>13174</v>
      </c>
      <c r="D412" s="66">
        <v>0</v>
      </c>
      <c r="E412" s="48">
        <v>13174</v>
      </c>
      <c r="G412" s="39">
        <f t="shared" si="7"/>
        <v>0</v>
      </c>
      <c r="H412" s="57"/>
      <c r="J412" s="70">
        <f>C412-C413-SUM(C415:C428)</f>
        <v>0</v>
      </c>
      <c r="K412" s="71">
        <f>D412-D413-SUM(D415:D428)</f>
        <v>0</v>
      </c>
      <c r="L412" s="72">
        <f>E412-E413-SUM(E415:E428)</f>
        <v>0</v>
      </c>
      <c r="O412" s="44"/>
      <c r="P412" s="44"/>
      <c r="Q412" s="44"/>
      <c r="R412" s="43"/>
    </row>
    <row r="413" spans="1:18" ht="15">
      <c r="A413" s="73" t="s">
        <v>890</v>
      </c>
      <c r="B413" s="74" t="s">
        <v>358</v>
      </c>
      <c r="C413" s="75"/>
      <c r="D413" s="76"/>
      <c r="E413" s="77"/>
      <c r="G413" s="39">
        <f t="shared" si="7"/>
        <v>0</v>
      </c>
      <c r="H413" s="57"/>
      <c r="J413" s="107"/>
      <c r="K413" s="108"/>
      <c r="L413" s="109"/>
      <c r="M413" s="176" t="s">
        <v>1111</v>
      </c>
      <c r="O413" s="44"/>
      <c r="P413" s="44"/>
      <c r="Q413" s="44"/>
      <c r="R413" s="43"/>
    </row>
    <row r="414" spans="1:18" ht="15">
      <c r="A414" s="73" t="s">
        <v>891</v>
      </c>
      <c r="B414" s="78" t="s">
        <v>359</v>
      </c>
      <c r="C414" s="75"/>
      <c r="D414" s="76"/>
      <c r="E414" s="77"/>
      <c r="G414" s="39">
        <f t="shared" si="7"/>
        <v>0</v>
      </c>
      <c r="H414" s="57"/>
      <c r="J414" s="70"/>
      <c r="K414" s="71"/>
      <c r="L414" s="72"/>
      <c r="M414" s="177"/>
      <c r="O414" s="44"/>
      <c r="P414" s="44"/>
      <c r="Q414" s="44"/>
      <c r="R414" s="43"/>
    </row>
    <row r="415" spans="1:18" ht="15">
      <c r="A415" s="45" t="s">
        <v>892</v>
      </c>
      <c r="B415" s="84" t="s">
        <v>360</v>
      </c>
      <c r="C415" s="55">
        <v>480</v>
      </c>
      <c r="D415" s="67">
        <v>0</v>
      </c>
      <c r="E415" s="55">
        <v>480</v>
      </c>
      <c r="G415" s="39">
        <f t="shared" si="7"/>
        <v>0</v>
      </c>
      <c r="H415" s="57"/>
      <c r="J415" s="70"/>
      <c r="K415" s="71"/>
      <c r="L415" s="72"/>
      <c r="O415" s="44"/>
      <c r="P415" s="44"/>
      <c r="Q415" s="44"/>
      <c r="R415" s="43"/>
    </row>
    <row r="416" spans="1:18" ht="15">
      <c r="A416" s="45" t="s">
        <v>893</v>
      </c>
      <c r="B416" s="84" t="s">
        <v>361</v>
      </c>
      <c r="C416" s="55">
        <v>194</v>
      </c>
      <c r="D416" s="67">
        <v>0</v>
      </c>
      <c r="E416" s="55">
        <v>194</v>
      </c>
      <c r="G416" s="39">
        <f t="shared" si="7"/>
        <v>0</v>
      </c>
      <c r="H416" s="57"/>
      <c r="J416" s="39"/>
      <c r="K416" s="58"/>
      <c r="L416" s="57"/>
      <c r="O416" s="44"/>
      <c r="P416" s="44"/>
      <c r="Q416" s="44"/>
      <c r="R416" s="43"/>
    </row>
    <row r="417" spans="1:18" ht="15">
      <c r="A417" s="45" t="s">
        <v>894</v>
      </c>
      <c r="B417" s="84" t="s">
        <v>362</v>
      </c>
      <c r="C417" s="55">
        <v>429</v>
      </c>
      <c r="D417" s="67">
        <v>0</v>
      </c>
      <c r="E417" s="55">
        <v>429</v>
      </c>
      <c r="G417" s="39">
        <f t="shared" si="7"/>
        <v>0</v>
      </c>
      <c r="H417" s="57"/>
      <c r="J417" s="70"/>
      <c r="K417" s="71"/>
      <c r="L417" s="72"/>
      <c r="O417" s="44"/>
      <c r="P417" s="44"/>
      <c r="Q417" s="44"/>
      <c r="R417" s="43"/>
    </row>
    <row r="418" spans="1:18" ht="15">
      <c r="A418" s="45" t="s">
        <v>895</v>
      </c>
      <c r="B418" s="84" t="s">
        <v>363</v>
      </c>
      <c r="C418" s="55">
        <v>547</v>
      </c>
      <c r="D418" s="67">
        <v>0</v>
      </c>
      <c r="E418" s="55">
        <v>547</v>
      </c>
      <c r="G418" s="39">
        <f t="shared" si="7"/>
        <v>0</v>
      </c>
      <c r="H418" s="57"/>
      <c r="J418" s="39"/>
      <c r="K418" s="58"/>
      <c r="L418" s="57"/>
      <c r="O418" s="44"/>
      <c r="P418" s="44"/>
      <c r="Q418" s="44"/>
      <c r="R418" s="43"/>
    </row>
    <row r="419" spans="1:18" ht="15">
      <c r="A419" s="45" t="s">
        <v>896</v>
      </c>
      <c r="B419" s="84" t="s">
        <v>364</v>
      </c>
      <c r="C419" s="55">
        <v>837</v>
      </c>
      <c r="D419" s="67">
        <v>0</v>
      </c>
      <c r="E419" s="55">
        <v>837</v>
      </c>
      <c r="G419" s="39">
        <f t="shared" si="7"/>
        <v>0</v>
      </c>
      <c r="H419" s="57"/>
      <c r="J419" s="70"/>
      <c r="K419" s="71"/>
      <c r="L419" s="72"/>
      <c r="O419" s="44"/>
      <c r="P419" s="44"/>
      <c r="Q419" s="44"/>
      <c r="R419" s="43"/>
    </row>
    <row r="420" spans="1:18" ht="15">
      <c r="A420" s="45" t="s">
        <v>897</v>
      </c>
      <c r="B420" s="84" t="s">
        <v>365</v>
      </c>
      <c r="C420" s="55">
        <v>1286</v>
      </c>
      <c r="D420" s="67">
        <v>0</v>
      </c>
      <c r="E420" s="55">
        <v>1286</v>
      </c>
      <c r="G420" s="39">
        <f t="shared" si="7"/>
        <v>0</v>
      </c>
      <c r="H420" s="57"/>
      <c r="J420" s="70"/>
      <c r="K420" s="71"/>
      <c r="L420" s="72"/>
      <c r="O420" s="44"/>
      <c r="P420" s="44"/>
      <c r="Q420" s="44"/>
      <c r="R420" s="43"/>
    </row>
    <row r="421" spans="1:18" ht="15">
      <c r="A421" s="45" t="s">
        <v>898</v>
      </c>
      <c r="B421" s="84" t="s">
        <v>366</v>
      </c>
      <c r="C421" s="55">
        <v>1200</v>
      </c>
      <c r="D421" s="67">
        <v>0</v>
      </c>
      <c r="E421" s="55">
        <v>1200</v>
      </c>
      <c r="G421" s="39">
        <f t="shared" si="7"/>
        <v>0</v>
      </c>
      <c r="H421" s="57"/>
      <c r="J421" s="39"/>
      <c r="K421" s="58"/>
      <c r="L421" s="57"/>
      <c r="O421" s="44"/>
      <c r="P421" s="44"/>
      <c r="Q421" s="44"/>
      <c r="R421" s="43"/>
    </row>
    <row r="422" spans="1:18" ht="15">
      <c r="A422" s="45" t="s">
        <v>899</v>
      </c>
      <c r="B422" s="84" t="s">
        <v>367</v>
      </c>
      <c r="C422" s="55">
        <v>232</v>
      </c>
      <c r="D422" s="67">
        <v>0</v>
      </c>
      <c r="E422" s="55">
        <v>232</v>
      </c>
      <c r="G422" s="39">
        <f t="shared" si="7"/>
        <v>0</v>
      </c>
      <c r="H422" s="57"/>
      <c r="J422" s="70"/>
      <c r="K422" s="71"/>
      <c r="L422" s="72"/>
      <c r="O422" s="44"/>
      <c r="P422" s="44"/>
      <c r="Q422" s="44"/>
      <c r="R422" s="43"/>
    </row>
    <row r="423" spans="1:18" ht="15">
      <c r="A423" s="45" t="s">
        <v>900</v>
      </c>
      <c r="B423" s="84" t="s">
        <v>368</v>
      </c>
      <c r="C423" s="55">
        <v>729</v>
      </c>
      <c r="D423" s="67">
        <v>0</v>
      </c>
      <c r="E423" s="55">
        <v>729</v>
      </c>
      <c r="G423" s="39">
        <f t="shared" si="7"/>
        <v>0</v>
      </c>
      <c r="H423" s="57"/>
      <c r="J423" s="39"/>
      <c r="K423" s="58"/>
      <c r="L423" s="57"/>
      <c r="O423" s="44"/>
      <c r="P423" s="44"/>
      <c r="Q423" s="44"/>
      <c r="R423" s="43"/>
    </row>
    <row r="424" spans="1:18" ht="15">
      <c r="A424" s="45" t="s">
        <v>901</v>
      </c>
      <c r="B424" s="84" t="s">
        <v>369</v>
      </c>
      <c r="C424" s="55">
        <v>924</v>
      </c>
      <c r="D424" s="67">
        <v>0</v>
      </c>
      <c r="E424" s="55">
        <v>924</v>
      </c>
      <c r="G424" s="39">
        <f t="shared" si="7"/>
        <v>0</v>
      </c>
      <c r="H424" s="57"/>
      <c r="J424" s="70"/>
      <c r="K424" s="71"/>
      <c r="L424" s="72"/>
      <c r="O424" s="44"/>
      <c r="P424" s="44"/>
      <c r="Q424" s="44"/>
      <c r="R424" s="43"/>
    </row>
    <row r="425" spans="1:18" ht="15">
      <c r="A425" s="73" t="s">
        <v>1112</v>
      </c>
      <c r="B425" s="91" t="s">
        <v>1113</v>
      </c>
      <c r="C425" s="75">
        <v>5025</v>
      </c>
      <c r="D425" s="76">
        <v>0</v>
      </c>
      <c r="E425" s="75">
        <v>5025</v>
      </c>
      <c r="G425" s="39">
        <f t="shared" si="7"/>
        <v>0</v>
      </c>
      <c r="H425" s="57"/>
      <c r="J425" s="70"/>
      <c r="K425" s="71"/>
      <c r="L425" s="72"/>
      <c r="O425" s="44"/>
      <c r="P425" s="44"/>
      <c r="Q425" s="44"/>
      <c r="R425" s="43"/>
    </row>
    <row r="426" spans="1:18" ht="15">
      <c r="A426" s="45" t="s">
        <v>902</v>
      </c>
      <c r="B426" s="84" t="s">
        <v>370</v>
      </c>
      <c r="C426" s="55">
        <v>906</v>
      </c>
      <c r="D426" s="67">
        <v>0</v>
      </c>
      <c r="E426" s="55">
        <v>906</v>
      </c>
      <c r="G426" s="39">
        <f t="shared" si="7"/>
        <v>0</v>
      </c>
      <c r="H426" s="57"/>
      <c r="J426" s="70"/>
      <c r="K426" s="71"/>
      <c r="L426" s="72"/>
      <c r="O426" s="44"/>
      <c r="P426" s="44"/>
      <c r="Q426" s="44"/>
      <c r="R426" s="43"/>
    </row>
    <row r="427" spans="1:18" ht="15">
      <c r="A427" s="45" t="s">
        <v>903</v>
      </c>
      <c r="B427" s="84" t="s">
        <v>371</v>
      </c>
      <c r="C427" s="55">
        <v>89</v>
      </c>
      <c r="D427" s="67">
        <v>0</v>
      </c>
      <c r="E427" s="55">
        <v>89</v>
      </c>
      <c r="G427" s="39">
        <f t="shared" si="7"/>
        <v>0</v>
      </c>
      <c r="H427" s="57"/>
      <c r="J427" s="70"/>
      <c r="K427" s="71"/>
      <c r="L427" s="72"/>
      <c r="O427" s="44"/>
      <c r="P427" s="44"/>
      <c r="Q427" s="44"/>
      <c r="R427" s="43"/>
    </row>
    <row r="428" spans="1:18" ht="15">
      <c r="A428" s="45" t="s">
        <v>904</v>
      </c>
      <c r="B428" s="84" t="s">
        <v>372</v>
      </c>
      <c r="C428" s="55">
        <v>296</v>
      </c>
      <c r="D428" s="67">
        <v>0</v>
      </c>
      <c r="E428" s="55">
        <v>296</v>
      </c>
      <c r="G428" s="39">
        <f t="shared" si="7"/>
        <v>0</v>
      </c>
      <c r="H428" s="57"/>
      <c r="J428" s="39"/>
      <c r="K428" s="58"/>
      <c r="L428" s="57"/>
      <c r="O428" s="44"/>
      <c r="P428" s="44"/>
      <c r="Q428" s="44"/>
      <c r="R428" s="43"/>
    </row>
    <row r="429" spans="1:18" ht="25.5">
      <c r="A429" s="45" t="s">
        <v>905</v>
      </c>
      <c r="B429" s="46" t="s">
        <v>1070</v>
      </c>
      <c r="C429" s="47">
        <v>27925</v>
      </c>
      <c r="D429" s="66">
        <v>7313</v>
      </c>
      <c r="E429" s="48">
        <v>20612</v>
      </c>
      <c r="G429" s="39">
        <f t="shared" si="7"/>
        <v>0</v>
      </c>
      <c r="H429" s="57"/>
      <c r="J429" s="70">
        <f>C429-C430-SUM(C432:C448)</f>
        <v>0</v>
      </c>
      <c r="K429" s="71">
        <f>D429-D430-SUM(D432:D448)</f>
        <v>0</v>
      </c>
      <c r="L429" s="72">
        <f>E429-E430-SUM(E432:E448)</f>
        <v>0</v>
      </c>
      <c r="O429" s="44"/>
      <c r="P429" s="44"/>
      <c r="Q429" s="44"/>
      <c r="R429" s="43"/>
    </row>
    <row r="430" spans="1:18" ht="15">
      <c r="A430" s="45" t="s">
        <v>906</v>
      </c>
      <c r="B430" s="54" t="s">
        <v>373</v>
      </c>
      <c r="C430" s="55">
        <v>7395</v>
      </c>
      <c r="D430" s="67">
        <v>7313</v>
      </c>
      <c r="E430" s="56">
        <v>82</v>
      </c>
      <c r="G430" s="39">
        <f t="shared" si="7"/>
        <v>0</v>
      </c>
      <c r="H430" s="57"/>
      <c r="J430" s="70"/>
      <c r="K430" s="71"/>
      <c r="L430" s="72"/>
      <c r="M430" s="88"/>
      <c r="O430" s="44"/>
      <c r="P430" s="44"/>
      <c r="Q430" s="44"/>
      <c r="R430" s="43"/>
    </row>
    <row r="431" spans="1:18" ht="15">
      <c r="A431" s="45" t="s">
        <v>907</v>
      </c>
      <c r="B431" s="85" t="s">
        <v>374</v>
      </c>
      <c r="C431" s="55">
        <v>7313</v>
      </c>
      <c r="D431" s="67">
        <v>7313</v>
      </c>
      <c r="E431" s="56">
        <v>0</v>
      </c>
      <c r="F431" s="1">
        <v>0</v>
      </c>
      <c r="G431" s="39">
        <f t="shared" si="7"/>
        <v>0</v>
      </c>
      <c r="H431" s="57"/>
      <c r="J431" s="39"/>
      <c r="K431" s="58"/>
      <c r="L431" s="57"/>
      <c r="O431" s="44"/>
      <c r="P431" s="44"/>
      <c r="Q431" s="44"/>
      <c r="R431" s="43"/>
    </row>
    <row r="432" spans="1:18" ht="15">
      <c r="A432" s="45" t="s">
        <v>908</v>
      </c>
      <c r="B432" s="84" t="s">
        <v>375</v>
      </c>
      <c r="C432" s="55">
        <v>1729</v>
      </c>
      <c r="D432" s="67">
        <v>0</v>
      </c>
      <c r="E432" s="55">
        <v>1729</v>
      </c>
      <c r="G432" s="39">
        <f t="shared" si="7"/>
        <v>0</v>
      </c>
      <c r="H432" s="57"/>
      <c r="J432" s="70"/>
      <c r="K432" s="71"/>
      <c r="L432" s="72"/>
      <c r="O432" s="44"/>
      <c r="P432" s="44"/>
      <c r="Q432" s="44"/>
      <c r="R432" s="43"/>
    </row>
    <row r="433" spans="1:18" ht="15">
      <c r="A433" s="45" t="s">
        <v>909</v>
      </c>
      <c r="B433" s="84" t="s">
        <v>376</v>
      </c>
      <c r="C433" s="55">
        <v>1455</v>
      </c>
      <c r="D433" s="67">
        <v>0</v>
      </c>
      <c r="E433" s="55">
        <v>1455</v>
      </c>
      <c r="G433" s="39">
        <f t="shared" si="7"/>
        <v>0</v>
      </c>
      <c r="H433" s="57"/>
      <c r="J433" s="39"/>
      <c r="K433" s="58"/>
      <c r="L433" s="57"/>
      <c r="O433" s="44"/>
      <c r="P433" s="44"/>
      <c r="Q433" s="44"/>
      <c r="R433" s="43"/>
    </row>
    <row r="434" spans="1:18" ht="15">
      <c r="A434" s="45" t="s">
        <v>910</v>
      </c>
      <c r="B434" s="84" t="s">
        <v>377</v>
      </c>
      <c r="C434" s="55">
        <v>1190</v>
      </c>
      <c r="D434" s="67">
        <v>0</v>
      </c>
      <c r="E434" s="55">
        <v>1190</v>
      </c>
      <c r="G434" s="39">
        <f t="shared" si="7"/>
        <v>0</v>
      </c>
      <c r="H434" s="57"/>
      <c r="J434" s="70"/>
      <c r="K434" s="71"/>
      <c r="L434" s="72"/>
      <c r="O434" s="44"/>
      <c r="P434" s="44"/>
      <c r="Q434" s="44"/>
      <c r="R434" s="43"/>
    </row>
    <row r="435" spans="1:18" ht="15">
      <c r="A435" s="45" t="s">
        <v>911</v>
      </c>
      <c r="B435" s="84" t="s">
        <v>378</v>
      </c>
      <c r="C435" s="55">
        <v>2159</v>
      </c>
      <c r="D435" s="67">
        <v>0</v>
      </c>
      <c r="E435" s="55">
        <v>2159</v>
      </c>
      <c r="G435" s="39">
        <f t="shared" si="7"/>
        <v>0</v>
      </c>
      <c r="H435" s="57"/>
      <c r="J435" s="70"/>
      <c r="K435" s="71"/>
      <c r="L435" s="72"/>
      <c r="O435" s="44"/>
      <c r="P435" s="44"/>
      <c r="Q435" s="44"/>
      <c r="R435" s="43"/>
    </row>
    <row r="436" spans="1:18" ht="15">
      <c r="A436" s="45" t="s">
        <v>912</v>
      </c>
      <c r="B436" s="54" t="s">
        <v>379</v>
      </c>
      <c r="C436" s="63">
        <v>1245</v>
      </c>
      <c r="D436" s="67">
        <v>0</v>
      </c>
      <c r="E436" s="63">
        <v>1245</v>
      </c>
      <c r="G436" s="39">
        <f t="shared" si="7"/>
        <v>0</v>
      </c>
      <c r="H436" s="57"/>
      <c r="J436" s="39"/>
      <c r="K436" s="58"/>
      <c r="L436" s="57"/>
      <c r="O436" s="44"/>
      <c r="P436" s="44"/>
      <c r="Q436" s="44"/>
      <c r="R436" s="43"/>
    </row>
    <row r="437" spans="1:18" ht="15">
      <c r="A437" s="45" t="s">
        <v>913</v>
      </c>
      <c r="B437" s="84" t="s">
        <v>380</v>
      </c>
      <c r="C437" s="55">
        <v>479</v>
      </c>
      <c r="D437" s="67">
        <v>0</v>
      </c>
      <c r="E437" s="55">
        <v>479</v>
      </c>
      <c r="G437" s="39">
        <f t="shared" si="7"/>
        <v>0</v>
      </c>
      <c r="H437" s="57"/>
      <c r="J437" s="70"/>
      <c r="K437" s="71"/>
      <c r="L437" s="72"/>
      <c r="O437" s="44"/>
      <c r="P437" s="44"/>
      <c r="Q437" s="44"/>
      <c r="R437" s="43"/>
    </row>
    <row r="438" spans="1:18" ht="15">
      <c r="A438" s="45" t="s">
        <v>914</v>
      </c>
      <c r="B438" s="84" t="s">
        <v>381</v>
      </c>
      <c r="C438" s="55">
        <v>1122</v>
      </c>
      <c r="D438" s="67">
        <v>0</v>
      </c>
      <c r="E438" s="55">
        <v>1122</v>
      </c>
      <c r="G438" s="39">
        <f t="shared" si="7"/>
        <v>0</v>
      </c>
      <c r="H438" s="57"/>
      <c r="J438" s="39"/>
      <c r="K438" s="58"/>
      <c r="L438" s="57"/>
      <c r="O438" s="44"/>
      <c r="P438" s="44"/>
      <c r="Q438" s="44"/>
      <c r="R438" s="43"/>
    </row>
    <row r="439" spans="1:18" ht="15">
      <c r="A439" s="45" t="s">
        <v>915</v>
      </c>
      <c r="B439" s="84" t="s">
        <v>382</v>
      </c>
      <c r="C439" s="55">
        <v>1427</v>
      </c>
      <c r="D439" s="67">
        <v>0</v>
      </c>
      <c r="E439" s="55">
        <v>1427</v>
      </c>
      <c r="G439" s="39">
        <f t="shared" si="7"/>
        <v>0</v>
      </c>
      <c r="H439" s="57"/>
      <c r="J439" s="70"/>
      <c r="K439" s="71"/>
      <c r="L439" s="72"/>
      <c r="O439" s="44"/>
      <c r="P439" s="44"/>
      <c r="Q439" s="44"/>
      <c r="R439" s="43"/>
    </row>
    <row r="440" spans="1:18" ht="15">
      <c r="A440" s="45" t="s">
        <v>916</v>
      </c>
      <c r="B440" s="84" t="s">
        <v>383</v>
      </c>
      <c r="C440" s="55">
        <v>645</v>
      </c>
      <c r="D440" s="67">
        <v>0</v>
      </c>
      <c r="E440" s="55">
        <v>645</v>
      </c>
      <c r="G440" s="39">
        <f t="shared" si="7"/>
        <v>0</v>
      </c>
      <c r="H440" s="57"/>
      <c r="J440" s="70"/>
      <c r="K440" s="71"/>
      <c r="L440" s="72"/>
      <c r="O440" s="44"/>
      <c r="P440" s="44"/>
      <c r="Q440" s="44"/>
      <c r="R440" s="43"/>
    </row>
    <row r="441" spans="1:18" ht="15">
      <c r="A441" s="45" t="s">
        <v>917</v>
      </c>
      <c r="B441" s="84" t="s">
        <v>384</v>
      </c>
      <c r="C441" s="55">
        <v>808</v>
      </c>
      <c r="D441" s="67">
        <v>0</v>
      </c>
      <c r="E441" s="55">
        <v>808</v>
      </c>
      <c r="G441" s="39">
        <f t="shared" si="7"/>
        <v>0</v>
      </c>
      <c r="H441" s="57"/>
      <c r="J441" s="70"/>
      <c r="K441" s="71"/>
      <c r="L441" s="72"/>
      <c r="O441" s="44"/>
      <c r="P441" s="44"/>
      <c r="Q441" s="44"/>
      <c r="R441" s="43"/>
    </row>
    <row r="442" spans="1:18" ht="15">
      <c r="A442" s="45" t="s">
        <v>918</v>
      </c>
      <c r="B442" s="84" t="s">
        <v>385</v>
      </c>
      <c r="C442" s="55">
        <v>1960</v>
      </c>
      <c r="D442" s="67">
        <v>0</v>
      </c>
      <c r="E442" s="55">
        <v>1960</v>
      </c>
      <c r="G442" s="39">
        <f aca="true" t="shared" si="8" ref="G442:G505">C442-D442-E442</f>
        <v>0</v>
      </c>
      <c r="H442" s="57"/>
      <c r="J442" s="39"/>
      <c r="K442" s="58"/>
      <c r="L442" s="57"/>
      <c r="O442" s="44"/>
      <c r="P442" s="44"/>
      <c r="Q442" s="44"/>
      <c r="R442" s="43"/>
    </row>
    <row r="443" spans="1:18" ht="15">
      <c r="A443" s="45" t="s">
        <v>919</v>
      </c>
      <c r="B443" s="84" t="s">
        <v>386</v>
      </c>
      <c r="C443" s="55">
        <v>898</v>
      </c>
      <c r="D443" s="67">
        <v>0</v>
      </c>
      <c r="E443" s="55">
        <v>898</v>
      </c>
      <c r="G443" s="39">
        <f t="shared" si="8"/>
        <v>0</v>
      </c>
      <c r="H443" s="57"/>
      <c r="J443" s="70"/>
      <c r="K443" s="71"/>
      <c r="L443" s="72"/>
      <c r="O443" s="44"/>
      <c r="P443" s="44"/>
      <c r="Q443" s="44"/>
      <c r="R443" s="43"/>
    </row>
    <row r="444" spans="1:18" ht="15">
      <c r="A444" s="45" t="s">
        <v>920</v>
      </c>
      <c r="B444" s="84" t="s">
        <v>387</v>
      </c>
      <c r="C444" s="55">
        <v>1618</v>
      </c>
      <c r="D444" s="67">
        <v>0</v>
      </c>
      <c r="E444" s="55">
        <v>1618</v>
      </c>
      <c r="G444" s="39">
        <f t="shared" si="8"/>
        <v>0</v>
      </c>
      <c r="H444" s="57"/>
      <c r="J444" s="70"/>
      <c r="K444" s="71"/>
      <c r="L444" s="72"/>
      <c r="O444" s="44"/>
      <c r="P444" s="44"/>
      <c r="Q444" s="44"/>
      <c r="R444" s="43"/>
    </row>
    <row r="445" spans="1:18" ht="15">
      <c r="A445" s="45" t="s">
        <v>921</v>
      </c>
      <c r="B445" s="84" t="s">
        <v>388</v>
      </c>
      <c r="C445" s="55">
        <v>789</v>
      </c>
      <c r="D445" s="67">
        <v>0</v>
      </c>
      <c r="E445" s="55">
        <v>789</v>
      </c>
      <c r="G445" s="39">
        <f t="shared" si="8"/>
        <v>0</v>
      </c>
      <c r="H445" s="57"/>
      <c r="J445" s="39"/>
      <c r="K445" s="58"/>
      <c r="L445" s="57"/>
      <c r="O445" s="44"/>
      <c r="P445" s="44"/>
      <c r="Q445" s="44"/>
      <c r="R445" s="43"/>
    </row>
    <row r="446" spans="1:18" ht="15">
      <c r="A446" s="45" t="s">
        <v>922</v>
      </c>
      <c r="B446" s="84" t="s">
        <v>389</v>
      </c>
      <c r="C446" s="55">
        <v>349</v>
      </c>
      <c r="D446" s="67">
        <v>0</v>
      </c>
      <c r="E446" s="55">
        <v>349</v>
      </c>
      <c r="G446" s="39">
        <f t="shared" si="8"/>
        <v>0</v>
      </c>
      <c r="H446" s="57"/>
      <c r="J446" s="70"/>
      <c r="K446" s="71"/>
      <c r="L446" s="72"/>
      <c r="O446" s="44"/>
      <c r="P446" s="44"/>
      <c r="Q446" s="44"/>
      <c r="R446" s="43"/>
    </row>
    <row r="447" spans="1:18" ht="15">
      <c r="A447" s="45" t="s">
        <v>923</v>
      </c>
      <c r="B447" s="84" t="s">
        <v>390</v>
      </c>
      <c r="C447" s="55">
        <v>831</v>
      </c>
      <c r="D447" s="67">
        <v>0</v>
      </c>
      <c r="E447" s="55">
        <v>831</v>
      </c>
      <c r="G447" s="39">
        <f t="shared" si="8"/>
        <v>0</v>
      </c>
      <c r="H447" s="57"/>
      <c r="J447" s="39"/>
      <c r="K447" s="58"/>
      <c r="L447" s="57"/>
      <c r="O447" s="44"/>
      <c r="P447" s="44"/>
      <c r="Q447" s="44"/>
      <c r="R447" s="43"/>
    </row>
    <row r="448" spans="1:18" ht="15">
      <c r="A448" s="45" t="s">
        <v>924</v>
      </c>
      <c r="B448" s="84" t="s">
        <v>391</v>
      </c>
      <c r="C448" s="55">
        <v>1826</v>
      </c>
      <c r="D448" s="67">
        <v>0</v>
      </c>
      <c r="E448" s="55">
        <v>1826</v>
      </c>
      <c r="G448" s="39">
        <f t="shared" si="8"/>
        <v>0</v>
      </c>
      <c r="H448" s="57"/>
      <c r="J448" s="70"/>
      <c r="K448" s="71"/>
      <c r="L448" s="72"/>
      <c r="O448" s="44"/>
      <c r="P448" s="44"/>
      <c r="Q448" s="44"/>
      <c r="R448" s="43"/>
    </row>
    <row r="449" spans="1:18" ht="25.5">
      <c r="A449" s="45" t="s">
        <v>925</v>
      </c>
      <c r="B449" s="46" t="s">
        <v>1071</v>
      </c>
      <c r="C449" s="47">
        <v>31841</v>
      </c>
      <c r="D449" s="66">
        <v>23373</v>
      </c>
      <c r="E449" s="48">
        <v>8468</v>
      </c>
      <c r="G449" s="39">
        <f t="shared" si="8"/>
        <v>0</v>
      </c>
      <c r="H449" s="57"/>
      <c r="J449" s="70">
        <f>C449-C450-C452-C454-SUM(C456:C463)</f>
        <v>0</v>
      </c>
      <c r="K449" s="71">
        <f>D449-D450-D452-D454-SUM(D456:D463)</f>
        <v>0</v>
      </c>
      <c r="L449" s="72">
        <f>E449-E450-E452-E454-SUM(E456:E463)</f>
        <v>0</v>
      </c>
      <c r="O449" s="44"/>
      <c r="P449" s="44"/>
      <c r="Q449" s="44"/>
      <c r="R449" s="43"/>
    </row>
    <row r="450" spans="1:18" ht="15">
      <c r="A450" s="45" t="s">
        <v>926</v>
      </c>
      <c r="B450" s="54" t="s">
        <v>392</v>
      </c>
      <c r="C450" s="55">
        <v>14193</v>
      </c>
      <c r="D450" s="67">
        <v>14192</v>
      </c>
      <c r="E450" s="56">
        <v>1</v>
      </c>
      <c r="G450" s="39">
        <f t="shared" si="8"/>
        <v>0</v>
      </c>
      <c r="H450" s="57"/>
      <c r="J450" s="70"/>
      <c r="K450" s="71"/>
      <c r="L450" s="72"/>
      <c r="M450" s="88"/>
      <c r="O450" s="44"/>
      <c r="P450" s="44"/>
      <c r="Q450" s="44"/>
      <c r="R450" s="43"/>
    </row>
    <row r="451" spans="1:18" ht="15">
      <c r="A451" s="45" t="s">
        <v>927</v>
      </c>
      <c r="B451" s="85" t="s">
        <v>393</v>
      </c>
      <c r="C451" s="55">
        <v>14192</v>
      </c>
      <c r="D451" s="67">
        <v>14192</v>
      </c>
      <c r="E451" s="56">
        <v>0</v>
      </c>
      <c r="G451" s="39">
        <f t="shared" si="8"/>
        <v>0</v>
      </c>
      <c r="H451" s="57"/>
      <c r="J451" s="70"/>
      <c r="K451" s="71"/>
      <c r="L451" s="72"/>
      <c r="O451" s="44"/>
      <c r="P451" s="44"/>
      <c r="Q451" s="44"/>
      <c r="R451" s="43"/>
    </row>
    <row r="452" spans="1:18" ht="15">
      <c r="A452" s="45" t="s">
        <v>928</v>
      </c>
      <c r="B452" s="54" t="s">
        <v>394</v>
      </c>
      <c r="C452" s="55">
        <v>5341</v>
      </c>
      <c r="D452" s="67">
        <v>4697</v>
      </c>
      <c r="E452" s="56">
        <v>644</v>
      </c>
      <c r="G452" s="39">
        <f t="shared" si="8"/>
        <v>0</v>
      </c>
      <c r="H452" s="57"/>
      <c r="J452" s="39"/>
      <c r="K452" s="58"/>
      <c r="L452" s="57"/>
      <c r="O452" s="44"/>
      <c r="P452" s="44"/>
      <c r="Q452" s="44"/>
      <c r="R452" s="43"/>
    </row>
    <row r="453" spans="1:18" ht="15">
      <c r="A453" s="45" t="s">
        <v>929</v>
      </c>
      <c r="B453" s="85" t="s">
        <v>395</v>
      </c>
      <c r="C453" s="55">
        <v>4697</v>
      </c>
      <c r="D453" s="67">
        <v>4697</v>
      </c>
      <c r="E453" s="56">
        <v>0</v>
      </c>
      <c r="G453" s="39">
        <f t="shared" si="8"/>
        <v>0</v>
      </c>
      <c r="H453" s="57"/>
      <c r="J453" s="70"/>
      <c r="K453" s="71"/>
      <c r="L453" s="72"/>
      <c r="O453" s="44"/>
      <c r="P453" s="44"/>
      <c r="Q453" s="44"/>
      <c r="R453" s="43"/>
    </row>
    <row r="454" spans="1:18" ht="15">
      <c r="A454" s="45" t="s">
        <v>930</v>
      </c>
      <c r="B454" s="54" t="s">
        <v>396</v>
      </c>
      <c r="C454" s="55">
        <v>4769</v>
      </c>
      <c r="D454" s="67">
        <v>4484</v>
      </c>
      <c r="E454" s="56">
        <v>285</v>
      </c>
      <c r="G454" s="39">
        <f t="shared" si="8"/>
        <v>0</v>
      </c>
      <c r="H454" s="57"/>
      <c r="J454" s="70"/>
      <c r="K454" s="71"/>
      <c r="L454" s="72"/>
      <c r="O454" s="44"/>
      <c r="P454" s="44"/>
      <c r="Q454" s="44"/>
      <c r="R454" s="43"/>
    </row>
    <row r="455" spans="1:18" ht="15">
      <c r="A455" s="45" t="s">
        <v>931</v>
      </c>
      <c r="B455" s="85" t="s">
        <v>397</v>
      </c>
      <c r="C455" s="55">
        <v>4484</v>
      </c>
      <c r="D455" s="67">
        <v>4484</v>
      </c>
      <c r="E455" s="56">
        <v>0</v>
      </c>
      <c r="G455" s="39">
        <f t="shared" si="8"/>
        <v>0</v>
      </c>
      <c r="H455" s="57"/>
      <c r="J455" s="70"/>
      <c r="K455" s="71"/>
      <c r="L455" s="72"/>
      <c r="O455" s="44"/>
      <c r="P455" s="44"/>
      <c r="Q455" s="44"/>
      <c r="R455" s="43"/>
    </row>
    <row r="456" spans="1:18" ht="15">
      <c r="A456" s="45" t="s">
        <v>932</v>
      </c>
      <c r="B456" s="84" t="s">
        <v>398</v>
      </c>
      <c r="C456" s="55">
        <v>481</v>
      </c>
      <c r="D456" s="67">
        <v>0</v>
      </c>
      <c r="E456" s="55">
        <v>481</v>
      </c>
      <c r="G456" s="39">
        <f t="shared" si="8"/>
        <v>0</v>
      </c>
      <c r="H456" s="57"/>
      <c r="J456" s="39"/>
      <c r="K456" s="58"/>
      <c r="L456" s="57"/>
      <c r="O456" s="44"/>
      <c r="P456" s="44"/>
      <c r="Q456" s="44"/>
      <c r="R456" s="43"/>
    </row>
    <row r="457" spans="1:18" ht="15">
      <c r="A457" s="45" t="s">
        <v>933</v>
      </c>
      <c r="B457" s="84" t="s">
        <v>399</v>
      </c>
      <c r="C457" s="55">
        <v>395</v>
      </c>
      <c r="D457" s="67">
        <v>0</v>
      </c>
      <c r="E457" s="55">
        <v>395</v>
      </c>
      <c r="G457" s="39">
        <f t="shared" si="8"/>
        <v>0</v>
      </c>
      <c r="H457" s="57"/>
      <c r="J457" s="70"/>
      <c r="K457" s="71"/>
      <c r="L457" s="72"/>
      <c r="O457" s="44"/>
      <c r="P457" s="44"/>
      <c r="Q457" s="44"/>
      <c r="R457" s="43"/>
    </row>
    <row r="458" spans="1:18" ht="15">
      <c r="A458" s="45" t="s">
        <v>934</v>
      </c>
      <c r="B458" s="84" t="s">
        <v>400</v>
      </c>
      <c r="C458" s="55">
        <v>1699</v>
      </c>
      <c r="D458" s="67">
        <v>0</v>
      </c>
      <c r="E458" s="55">
        <v>1699</v>
      </c>
      <c r="G458" s="39">
        <f t="shared" si="8"/>
        <v>0</v>
      </c>
      <c r="H458" s="57"/>
      <c r="J458" s="70"/>
      <c r="K458" s="71"/>
      <c r="L458" s="72"/>
      <c r="O458" s="44"/>
      <c r="P458" s="44"/>
      <c r="Q458" s="44"/>
      <c r="R458" s="43"/>
    </row>
    <row r="459" spans="1:18" ht="15">
      <c r="A459" s="45" t="s">
        <v>935</v>
      </c>
      <c r="B459" s="84" t="s">
        <v>237</v>
      </c>
      <c r="C459" s="55">
        <v>1113</v>
      </c>
      <c r="D459" s="67">
        <v>0</v>
      </c>
      <c r="E459" s="55">
        <v>1113</v>
      </c>
      <c r="G459" s="39">
        <f t="shared" si="8"/>
        <v>0</v>
      </c>
      <c r="H459" s="57"/>
      <c r="J459" s="39"/>
      <c r="K459" s="58"/>
      <c r="L459" s="57"/>
      <c r="O459" s="44"/>
      <c r="P459" s="44"/>
      <c r="Q459" s="44"/>
      <c r="R459" s="43"/>
    </row>
    <row r="460" spans="1:18" ht="15">
      <c r="A460" s="45" t="s">
        <v>936</v>
      </c>
      <c r="B460" s="84" t="s">
        <v>401</v>
      </c>
      <c r="C460" s="55">
        <v>246</v>
      </c>
      <c r="D460" s="67">
        <v>0</v>
      </c>
      <c r="E460" s="55">
        <v>246</v>
      </c>
      <c r="G460" s="39">
        <f t="shared" si="8"/>
        <v>0</v>
      </c>
      <c r="H460" s="57"/>
      <c r="J460" s="70"/>
      <c r="K460" s="71"/>
      <c r="L460" s="72"/>
      <c r="O460" s="44"/>
      <c r="P460" s="44"/>
      <c r="Q460" s="44"/>
      <c r="R460" s="43"/>
    </row>
    <row r="461" spans="1:18" ht="15">
      <c r="A461" s="45" t="s">
        <v>937</v>
      </c>
      <c r="B461" s="84" t="s">
        <v>402</v>
      </c>
      <c r="C461" s="55">
        <v>1902</v>
      </c>
      <c r="D461" s="67">
        <v>0</v>
      </c>
      <c r="E461" s="55">
        <v>1902</v>
      </c>
      <c r="G461" s="39">
        <f t="shared" si="8"/>
        <v>0</v>
      </c>
      <c r="H461" s="57"/>
      <c r="J461" s="39"/>
      <c r="K461" s="58"/>
      <c r="L461" s="57"/>
      <c r="O461" s="44"/>
      <c r="P461" s="44"/>
      <c r="Q461" s="44"/>
      <c r="R461" s="43"/>
    </row>
    <row r="462" spans="1:18" ht="15">
      <c r="A462" s="45" t="s">
        <v>938</v>
      </c>
      <c r="B462" s="84" t="s">
        <v>403</v>
      </c>
      <c r="C462" s="55">
        <v>1471</v>
      </c>
      <c r="D462" s="67">
        <v>0</v>
      </c>
      <c r="E462" s="55">
        <v>1471</v>
      </c>
      <c r="G462" s="39">
        <f t="shared" si="8"/>
        <v>0</v>
      </c>
      <c r="H462" s="57"/>
      <c r="J462" s="70"/>
      <c r="K462" s="71"/>
      <c r="L462" s="72"/>
      <c r="O462" s="44"/>
      <c r="P462" s="44"/>
      <c r="Q462" s="44"/>
      <c r="R462" s="43"/>
    </row>
    <row r="463" spans="1:18" ht="15">
      <c r="A463" s="45" t="s">
        <v>939</v>
      </c>
      <c r="B463" s="84" t="s">
        <v>404</v>
      </c>
      <c r="C463" s="55">
        <v>231</v>
      </c>
      <c r="D463" s="67">
        <v>0</v>
      </c>
      <c r="E463" s="55">
        <v>231</v>
      </c>
      <c r="G463" s="39">
        <f t="shared" si="8"/>
        <v>0</v>
      </c>
      <c r="H463" s="57"/>
      <c r="J463" s="70"/>
      <c r="K463" s="71"/>
      <c r="L463" s="72"/>
      <c r="O463" s="44"/>
      <c r="P463" s="44"/>
      <c r="Q463" s="44"/>
      <c r="R463" s="43"/>
    </row>
    <row r="464" spans="1:18" ht="25.5">
      <c r="A464" s="45" t="s">
        <v>940</v>
      </c>
      <c r="B464" s="46" t="s">
        <v>1072</v>
      </c>
      <c r="C464" s="47">
        <v>68416</v>
      </c>
      <c r="D464" s="66">
        <v>48423</v>
      </c>
      <c r="E464" s="48">
        <v>19993</v>
      </c>
      <c r="G464" s="39">
        <f t="shared" si="8"/>
        <v>0</v>
      </c>
      <c r="H464" s="57"/>
      <c r="J464" s="70">
        <f>C464-C465-C467-C469-C470-C471-C472-C473</f>
        <v>0</v>
      </c>
      <c r="K464" s="71">
        <f>D464-D465-D467-D469-D471-D472-D473</f>
        <v>0</v>
      </c>
      <c r="L464" s="72">
        <f>E464-E465-E467-E469-E470-E471-E472-E473</f>
        <v>0</v>
      </c>
      <c r="O464" s="44"/>
      <c r="P464" s="44"/>
      <c r="Q464" s="44"/>
      <c r="R464" s="43"/>
    </row>
    <row r="465" spans="1:18" ht="15">
      <c r="A465" s="45" t="s">
        <v>941</v>
      </c>
      <c r="B465" s="54" t="s">
        <v>405</v>
      </c>
      <c r="C465" s="55">
        <v>48423</v>
      </c>
      <c r="D465" s="67">
        <v>48423</v>
      </c>
      <c r="E465" s="56">
        <v>0</v>
      </c>
      <c r="G465" s="39">
        <f t="shared" si="8"/>
        <v>0</v>
      </c>
      <c r="H465" s="57"/>
      <c r="J465" s="70"/>
      <c r="K465" s="71"/>
      <c r="L465" s="72"/>
      <c r="M465" s="88"/>
      <c r="O465" s="44"/>
      <c r="P465" s="44"/>
      <c r="Q465" s="44"/>
      <c r="R465" s="43"/>
    </row>
    <row r="466" spans="1:18" ht="15">
      <c r="A466" s="45" t="s">
        <v>942</v>
      </c>
      <c r="B466" s="85" t="s">
        <v>406</v>
      </c>
      <c r="C466" s="55">
        <v>48423</v>
      </c>
      <c r="D466" s="67">
        <v>48423</v>
      </c>
      <c r="E466" s="56">
        <v>0</v>
      </c>
      <c r="G466" s="39">
        <f t="shared" si="8"/>
        <v>0</v>
      </c>
      <c r="H466" s="57"/>
      <c r="J466" s="39"/>
      <c r="K466" s="58"/>
      <c r="L466" s="57"/>
      <c r="O466" s="44"/>
      <c r="P466" s="44"/>
      <c r="Q466" s="44"/>
      <c r="R466" s="43"/>
    </row>
    <row r="467" spans="1:18" ht="15">
      <c r="A467" s="73" t="s">
        <v>943</v>
      </c>
      <c r="B467" s="74" t="s">
        <v>407</v>
      </c>
      <c r="C467" s="75">
        <v>0</v>
      </c>
      <c r="D467" s="76">
        <v>0</v>
      </c>
      <c r="E467" s="77">
        <v>0</v>
      </c>
      <c r="G467" s="39">
        <f t="shared" si="8"/>
        <v>0</v>
      </c>
      <c r="H467" s="57"/>
      <c r="J467" s="70"/>
      <c r="K467" s="71"/>
      <c r="L467" s="72"/>
      <c r="M467" s="175" t="s">
        <v>1114</v>
      </c>
      <c r="N467" s="178"/>
      <c r="O467" s="178"/>
      <c r="P467" s="178"/>
      <c r="Q467" s="44"/>
      <c r="R467" s="43"/>
    </row>
    <row r="468" spans="1:18" ht="15">
      <c r="A468" s="73" t="s">
        <v>944</v>
      </c>
      <c r="B468" s="78" t="s">
        <v>408</v>
      </c>
      <c r="C468" s="75">
        <v>0</v>
      </c>
      <c r="D468" s="76">
        <v>0</v>
      </c>
      <c r="E468" s="77">
        <v>0</v>
      </c>
      <c r="G468" s="39">
        <f t="shared" si="8"/>
        <v>0</v>
      </c>
      <c r="H468" s="57"/>
      <c r="J468" s="70"/>
      <c r="K468" s="71"/>
      <c r="L468" s="72"/>
      <c r="M468" s="177"/>
      <c r="N468" s="178"/>
      <c r="O468" s="178"/>
      <c r="P468" s="178"/>
      <c r="Q468" s="44"/>
      <c r="R468" s="43"/>
    </row>
    <row r="469" spans="1:18" ht="15">
      <c r="A469" s="45" t="s">
        <v>945</v>
      </c>
      <c r="B469" s="84" t="s">
        <v>409</v>
      </c>
      <c r="C469" s="55">
        <v>9044</v>
      </c>
      <c r="D469" s="67">
        <v>0</v>
      </c>
      <c r="E469" s="55">
        <v>9044</v>
      </c>
      <c r="G469" s="39">
        <f t="shared" si="8"/>
        <v>0</v>
      </c>
      <c r="H469" s="57"/>
      <c r="J469" s="70"/>
      <c r="K469" s="71"/>
      <c r="L469" s="72"/>
      <c r="O469" s="44"/>
      <c r="P469" s="44"/>
      <c r="Q469" s="44"/>
      <c r="R469" s="43"/>
    </row>
    <row r="470" spans="1:18" ht="15">
      <c r="A470" s="73" t="s">
        <v>1115</v>
      </c>
      <c r="B470" s="91" t="s">
        <v>1116</v>
      </c>
      <c r="C470" s="75">
        <v>5767</v>
      </c>
      <c r="D470" s="76">
        <v>0</v>
      </c>
      <c r="E470" s="75">
        <v>5767</v>
      </c>
      <c r="G470" s="39"/>
      <c r="H470" s="57"/>
      <c r="J470" s="70"/>
      <c r="K470" s="71"/>
      <c r="L470" s="72"/>
      <c r="O470" s="44"/>
      <c r="P470" s="44"/>
      <c r="Q470" s="44"/>
      <c r="R470" s="43"/>
    </row>
    <row r="471" spans="1:18" ht="15">
      <c r="A471" s="45" t="s">
        <v>946</v>
      </c>
      <c r="B471" s="84" t="s">
        <v>410</v>
      </c>
      <c r="C471" s="55">
        <v>2655</v>
      </c>
      <c r="D471" s="67">
        <v>0</v>
      </c>
      <c r="E471" s="55">
        <v>2655</v>
      </c>
      <c r="G471" s="39">
        <f t="shared" si="8"/>
        <v>0</v>
      </c>
      <c r="H471" s="57"/>
      <c r="J471" s="39"/>
      <c r="K471" s="58"/>
      <c r="L471" s="57"/>
      <c r="O471" s="44"/>
      <c r="P471" s="44"/>
      <c r="Q471" s="44"/>
      <c r="R471" s="43"/>
    </row>
    <row r="472" spans="1:18" ht="15">
      <c r="A472" s="45" t="s">
        <v>947</v>
      </c>
      <c r="B472" s="84" t="s">
        <v>411</v>
      </c>
      <c r="C472" s="55">
        <v>848</v>
      </c>
      <c r="D472" s="67">
        <v>0</v>
      </c>
      <c r="E472" s="55">
        <v>848</v>
      </c>
      <c r="G472" s="39">
        <f t="shared" si="8"/>
        <v>0</v>
      </c>
      <c r="H472" s="57"/>
      <c r="J472" s="70"/>
      <c r="K472" s="71"/>
      <c r="L472" s="72"/>
      <c r="O472" s="44"/>
      <c r="P472" s="44"/>
      <c r="Q472" s="44"/>
      <c r="R472" s="43"/>
    </row>
    <row r="473" spans="1:18" ht="15">
      <c r="A473" s="45" t="s">
        <v>948</v>
      </c>
      <c r="B473" s="84" t="s">
        <v>412</v>
      </c>
      <c r="C473" s="55">
        <v>1679</v>
      </c>
      <c r="D473" s="67">
        <v>0</v>
      </c>
      <c r="E473" s="55">
        <v>1679</v>
      </c>
      <c r="G473" s="39">
        <f t="shared" si="8"/>
        <v>0</v>
      </c>
      <c r="H473" s="57"/>
      <c r="J473" s="70"/>
      <c r="K473" s="71"/>
      <c r="L473" s="72"/>
      <c r="O473" s="44"/>
      <c r="P473" s="44"/>
      <c r="Q473" s="44"/>
      <c r="R473" s="43"/>
    </row>
    <row r="474" spans="1:18" ht="25.5">
      <c r="A474" s="45" t="s">
        <v>949</v>
      </c>
      <c r="B474" s="110" t="s">
        <v>413</v>
      </c>
      <c r="C474" s="33">
        <v>123593</v>
      </c>
      <c r="D474" s="90">
        <v>0</v>
      </c>
      <c r="E474" s="33">
        <v>123593</v>
      </c>
      <c r="G474" s="39">
        <f t="shared" si="8"/>
        <v>0</v>
      </c>
      <c r="H474" s="57"/>
      <c r="J474" s="70">
        <f>C474-C475-C493-C506-C520-C531-C544</f>
        <v>0</v>
      </c>
      <c r="K474" s="71">
        <f>D474-D475-D493-D506-D520-D531-D544</f>
        <v>0</v>
      </c>
      <c r="L474" s="72">
        <f>E474-E475-E493-E506-E520-E531-E544</f>
        <v>0</v>
      </c>
      <c r="O474" s="44"/>
      <c r="P474" s="44"/>
      <c r="Q474" s="44"/>
      <c r="R474" s="43"/>
    </row>
    <row r="475" spans="1:18" ht="15">
      <c r="A475" s="45" t="s">
        <v>950</v>
      </c>
      <c r="B475" s="46" t="s">
        <v>414</v>
      </c>
      <c r="C475" s="47">
        <v>20420</v>
      </c>
      <c r="D475" s="90">
        <v>0</v>
      </c>
      <c r="E475" s="47">
        <v>20420</v>
      </c>
      <c r="G475" s="39">
        <f t="shared" si="8"/>
        <v>0</v>
      </c>
      <c r="H475" s="57"/>
      <c r="J475" s="70">
        <f>C475-SUM(C476:C492)</f>
        <v>0</v>
      </c>
      <c r="K475" s="71">
        <f>D475-SUM(D476:D492)</f>
        <v>0</v>
      </c>
      <c r="L475" s="72">
        <f>E475-SUM(E476:E492)</f>
        <v>0</v>
      </c>
      <c r="M475" s="88"/>
      <c r="O475" s="44"/>
      <c r="P475" s="44"/>
      <c r="Q475" s="44"/>
      <c r="R475" s="43"/>
    </row>
    <row r="476" spans="1:18" ht="15">
      <c r="A476" s="45" t="s">
        <v>951</v>
      </c>
      <c r="B476" s="84" t="s">
        <v>415</v>
      </c>
      <c r="C476" s="55">
        <v>1437</v>
      </c>
      <c r="D476" s="67">
        <v>0</v>
      </c>
      <c r="E476" s="55">
        <v>1437</v>
      </c>
      <c r="G476" s="39">
        <f t="shared" si="8"/>
        <v>0</v>
      </c>
      <c r="H476" s="57"/>
      <c r="J476" s="70"/>
      <c r="K476" s="71"/>
      <c r="L476" s="72"/>
      <c r="O476" s="44"/>
      <c r="P476" s="44"/>
      <c r="Q476" s="44"/>
      <c r="R476" s="43"/>
    </row>
    <row r="477" spans="1:18" ht="15">
      <c r="A477" s="45" t="s">
        <v>952</v>
      </c>
      <c r="B477" s="84" t="s">
        <v>416</v>
      </c>
      <c r="C477" s="55">
        <v>642</v>
      </c>
      <c r="D477" s="67">
        <v>0</v>
      </c>
      <c r="E477" s="55">
        <v>642</v>
      </c>
      <c r="G477" s="39">
        <f t="shared" si="8"/>
        <v>0</v>
      </c>
      <c r="H477" s="57"/>
      <c r="J477" s="70"/>
      <c r="K477" s="71"/>
      <c r="L477" s="72"/>
      <c r="O477" s="44"/>
      <c r="P477" s="44"/>
      <c r="Q477" s="44"/>
      <c r="R477" s="43"/>
    </row>
    <row r="478" spans="1:18" ht="15">
      <c r="A478" s="45" t="s">
        <v>953</v>
      </c>
      <c r="B478" s="84" t="s">
        <v>417</v>
      </c>
      <c r="C478" s="55">
        <v>806</v>
      </c>
      <c r="D478" s="67">
        <v>0</v>
      </c>
      <c r="E478" s="55">
        <v>806</v>
      </c>
      <c r="G478" s="39">
        <f t="shared" si="8"/>
        <v>0</v>
      </c>
      <c r="H478" s="57"/>
      <c r="J478" s="39"/>
      <c r="K478" s="58"/>
      <c r="L478" s="57"/>
      <c r="O478" s="44"/>
      <c r="P478" s="44"/>
      <c r="Q478" s="44"/>
      <c r="R478" s="43"/>
    </row>
    <row r="479" spans="1:18" ht="15">
      <c r="A479" s="45" t="s">
        <v>954</v>
      </c>
      <c r="B479" s="84" t="s">
        <v>418</v>
      </c>
      <c r="C479" s="55">
        <v>780</v>
      </c>
      <c r="D479" s="67">
        <v>0</v>
      </c>
      <c r="E479" s="55">
        <v>780</v>
      </c>
      <c r="G479" s="39">
        <f t="shared" si="8"/>
        <v>0</v>
      </c>
      <c r="H479" s="57"/>
      <c r="J479" s="70"/>
      <c r="K479" s="71"/>
      <c r="L479" s="72"/>
      <c r="O479" s="44"/>
      <c r="P479" s="44"/>
      <c r="Q479" s="44"/>
      <c r="R479" s="43"/>
    </row>
    <row r="480" spans="1:18" ht="15">
      <c r="A480" s="45" t="s">
        <v>955</v>
      </c>
      <c r="B480" s="84" t="s">
        <v>419</v>
      </c>
      <c r="C480" s="55">
        <v>868</v>
      </c>
      <c r="D480" s="67">
        <v>0</v>
      </c>
      <c r="E480" s="55">
        <v>868</v>
      </c>
      <c r="G480" s="39">
        <f t="shared" si="8"/>
        <v>0</v>
      </c>
      <c r="H480" s="57"/>
      <c r="J480" s="39"/>
      <c r="K480" s="58"/>
      <c r="L480" s="57"/>
      <c r="O480" s="44"/>
      <c r="P480" s="44"/>
      <c r="Q480" s="44"/>
      <c r="R480" s="43"/>
    </row>
    <row r="481" spans="1:18" ht="15">
      <c r="A481" s="45" t="s">
        <v>956</v>
      </c>
      <c r="B481" s="84" t="s">
        <v>420</v>
      </c>
      <c r="C481" s="55">
        <v>1802</v>
      </c>
      <c r="D481" s="67">
        <v>0</v>
      </c>
      <c r="E481" s="55">
        <v>1802</v>
      </c>
      <c r="G481" s="39">
        <f t="shared" si="8"/>
        <v>0</v>
      </c>
      <c r="H481" s="57"/>
      <c r="J481" s="70"/>
      <c r="K481" s="71"/>
      <c r="L481" s="72"/>
      <c r="O481" s="44"/>
      <c r="P481" s="44"/>
      <c r="Q481" s="44"/>
      <c r="R481" s="43"/>
    </row>
    <row r="482" spans="1:18" ht="15">
      <c r="A482" s="45" t="s">
        <v>957</v>
      </c>
      <c r="B482" s="84" t="s">
        <v>421</v>
      </c>
      <c r="C482" s="55">
        <v>891</v>
      </c>
      <c r="D482" s="67">
        <v>0</v>
      </c>
      <c r="E482" s="55">
        <v>891</v>
      </c>
      <c r="G482" s="39">
        <f t="shared" si="8"/>
        <v>0</v>
      </c>
      <c r="H482" s="57"/>
      <c r="J482" s="70"/>
      <c r="K482" s="71"/>
      <c r="L482" s="72"/>
      <c r="O482" s="44"/>
      <c r="P482" s="44"/>
      <c r="Q482" s="44"/>
      <c r="R482" s="43"/>
    </row>
    <row r="483" spans="1:18" ht="15">
      <c r="A483" s="45" t="s">
        <v>958</v>
      </c>
      <c r="B483" s="84" t="s">
        <v>422</v>
      </c>
      <c r="C483" s="55">
        <v>495</v>
      </c>
      <c r="D483" s="67">
        <v>0</v>
      </c>
      <c r="E483" s="55">
        <v>495</v>
      </c>
      <c r="G483" s="39">
        <f t="shared" si="8"/>
        <v>0</v>
      </c>
      <c r="H483" s="57"/>
      <c r="J483" s="70"/>
      <c r="K483" s="71"/>
      <c r="L483" s="72"/>
      <c r="O483" s="44"/>
      <c r="P483" s="44"/>
      <c r="Q483" s="44"/>
      <c r="R483" s="43"/>
    </row>
    <row r="484" spans="1:18" ht="15">
      <c r="A484" s="45" t="s">
        <v>959</v>
      </c>
      <c r="B484" s="84" t="s">
        <v>423</v>
      </c>
      <c r="C484" s="55">
        <v>799</v>
      </c>
      <c r="D484" s="67">
        <v>0</v>
      </c>
      <c r="E484" s="55">
        <v>799</v>
      </c>
      <c r="G484" s="39">
        <f t="shared" si="8"/>
        <v>0</v>
      </c>
      <c r="H484" s="57"/>
      <c r="J484" s="39"/>
      <c r="K484" s="58"/>
      <c r="L484" s="57"/>
      <c r="O484" s="44"/>
      <c r="P484" s="44"/>
      <c r="Q484" s="44"/>
      <c r="R484" s="43"/>
    </row>
    <row r="485" spans="1:18" ht="15">
      <c r="A485" s="45" t="s">
        <v>960</v>
      </c>
      <c r="B485" s="84" t="s">
        <v>424</v>
      </c>
      <c r="C485" s="55">
        <v>1222</v>
      </c>
      <c r="D485" s="67">
        <v>0</v>
      </c>
      <c r="E485" s="55">
        <v>1222</v>
      </c>
      <c r="G485" s="39">
        <f t="shared" si="8"/>
        <v>0</v>
      </c>
      <c r="H485" s="57"/>
      <c r="J485" s="70"/>
      <c r="K485" s="71"/>
      <c r="L485" s="72"/>
      <c r="O485" s="44"/>
      <c r="P485" s="44"/>
      <c r="Q485" s="44"/>
      <c r="R485" s="43"/>
    </row>
    <row r="486" spans="1:18" ht="15">
      <c r="A486" s="45" t="s">
        <v>961</v>
      </c>
      <c r="B486" s="84" t="s">
        <v>425</v>
      </c>
      <c r="C486" s="55">
        <v>1149</v>
      </c>
      <c r="D486" s="67">
        <v>0</v>
      </c>
      <c r="E486" s="55">
        <v>1149</v>
      </c>
      <c r="G486" s="39">
        <f t="shared" si="8"/>
        <v>0</v>
      </c>
      <c r="H486" s="57"/>
      <c r="J486" s="70"/>
      <c r="K486" s="71"/>
      <c r="L486" s="72"/>
      <c r="O486" s="44"/>
      <c r="P486" s="44"/>
      <c r="Q486" s="44"/>
      <c r="R486" s="43"/>
    </row>
    <row r="487" spans="1:18" ht="15">
      <c r="A487" s="45" t="s">
        <v>962</v>
      </c>
      <c r="B487" s="84" t="s">
        <v>426</v>
      </c>
      <c r="C487" s="55">
        <v>5425</v>
      </c>
      <c r="D487" s="67">
        <v>0</v>
      </c>
      <c r="E487" s="55">
        <v>5425</v>
      </c>
      <c r="G487" s="39">
        <f t="shared" si="8"/>
        <v>0</v>
      </c>
      <c r="H487" s="57"/>
      <c r="J487" s="39"/>
      <c r="K487" s="58"/>
      <c r="L487" s="57"/>
      <c r="O487" s="44"/>
      <c r="P487" s="44"/>
      <c r="Q487" s="44"/>
      <c r="R487" s="43"/>
    </row>
    <row r="488" spans="1:18" ht="15">
      <c r="A488" s="45" t="s">
        <v>963</v>
      </c>
      <c r="B488" s="84" t="s">
        <v>427</v>
      </c>
      <c r="C488" s="55">
        <v>1009</v>
      </c>
      <c r="D488" s="67">
        <v>0</v>
      </c>
      <c r="E488" s="55">
        <v>1009</v>
      </c>
      <c r="G488" s="39">
        <f t="shared" si="8"/>
        <v>0</v>
      </c>
      <c r="H488" s="57"/>
      <c r="J488" s="70"/>
      <c r="K488" s="71"/>
      <c r="L488" s="72"/>
      <c r="O488" s="44"/>
      <c r="P488" s="44"/>
      <c r="Q488" s="44"/>
      <c r="R488" s="43"/>
    </row>
    <row r="489" spans="1:18" ht="15">
      <c r="A489" s="45" t="s">
        <v>964</v>
      </c>
      <c r="B489" s="84" t="s">
        <v>428</v>
      </c>
      <c r="C489" s="55">
        <v>889</v>
      </c>
      <c r="D489" s="67">
        <v>0</v>
      </c>
      <c r="E489" s="55">
        <v>889</v>
      </c>
      <c r="G489" s="39">
        <f t="shared" si="8"/>
        <v>0</v>
      </c>
      <c r="H489" s="57"/>
      <c r="J489" s="39"/>
      <c r="K489" s="58"/>
      <c r="L489" s="57"/>
      <c r="O489" s="44"/>
      <c r="P489" s="44"/>
      <c r="Q489" s="44"/>
      <c r="R489" s="43"/>
    </row>
    <row r="490" spans="1:18" ht="15">
      <c r="A490" s="45" t="s">
        <v>965</v>
      </c>
      <c r="B490" s="84" t="s">
        <v>429</v>
      </c>
      <c r="C490" s="55">
        <v>706</v>
      </c>
      <c r="D490" s="67">
        <v>0</v>
      </c>
      <c r="E490" s="55">
        <v>706</v>
      </c>
      <c r="G490" s="39">
        <f t="shared" si="8"/>
        <v>0</v>
      </c>
      <c r="H490" s="57"/>
      <c r="J490" s="70"/>
      <c r="K490" s="71"/>
      <c r="L490" s="72"/>
      <c r="O490" s="44"/>
      <c r="P490" s="44"/>
      <c r="Q490" s="44"/>
      <c r="R490" s="43"/>
    </row>
    <row r="491" spans="1:18" ht="15">
      <c r="A491" s="45" t="s">
        <v>966</v>
      </c>
      <c r="B491" s="84" t="s">
        <v>430</v>
      </c>
      <c r="C491" s="55">
        <v>715</v>
      </c>
      <c r="D491" s="67">
        <v>0</v>
      </c>
      <c r="E491" s="55">
        <v>715</v>
      </c>
      <c r="G491" s="39">
        <f t="shared" si="8"/>
        <v>0</v>
      </c>
      <c r="H491" s="57"/>
      <c r="J491" s="70"/>
      <c r="K491" s="71"/>
      <c r="L491" s="72"/>
      <c r="O491" s="44"/>
      <c r="P491" s="44"/>
      <c r="Q491" s="44"/>
      <c r="R491" s="43"/>
    </row>
    <row r="492" spans="1:18" ht="15">
      <c r="A492" s="45" t="s">
        <v>967</v>
      </c>
      <c r="B492" s="84" t="s">
        <v>431</v>
      </c>
      <c r="C492" s="55">
        <v>785</v>
      </c>
      <c r="D492" s="67">
        <v>0</v>
      </c>
      <c r="E492" s="55">
        <v>785</v>
      </c>
      <c r="G492" s="39">
        <f t="shared" si="8"/>
        <v>0</v>
      </c>
      <c r="H492" s="57"/>
      <c r="J492" s="39"/>
      <c r="K492" s="58"/>
      <c r="L492" s="57"/>
      <c r="O492" s="44"/>
      <c r="P492" s="44"/>
      <c r="Q492" s="44"/>
      <c r="R492" s="43"/>
    </row>
    <row r="493" spans="1:18" ht="15">
      <c r="A493" s="45" t="s">
        <v>968</v>
      </c>
      <c r="B493" s="46" t="s">
        <v>432</v>
      </c>
      <c r="C493" s="47">
        <v>10845</v>
      </c>
      <c r="D493" s="90">
        <v>0</v>
      </c>
      <c r="E493" s="47">
        <v>10845</v>
      </c>
      <c r="G493" s="39">
        <f t="shared" si="8"/>
        <v>0</v>
      </c>
      <c r="H493" s="57"/>
      <c r="J493" s="70">
        <f>C493-SUM(C494:C505)</f>
        <v>0</v>
      </c>
      <c r="K493" s="71">
        <f>D493-SUM(D494:D505)</f>
        <v>0</v>
      </c>
      <c r="L493" s="72">
        <f>E493-SUM(E494:E505)</f>
        <v>0</v>
      </c>
      <c r="O493" s="44"/>
      <c r="P493" s="44"/>
      <c r="Q493" s="44"/>
      <c r="R493" s="43"/>
    </row>
    <row r="494" spans="1:18" ht="15">
      <c r="A494" s="45" t="s">
        <v>969</v>
      </c>
      <c r="B494" s="84" t="s">
        <v>433</v>
      </c>
      <c r="C494" s="55">
        <v>486</v>
      </c>
      <c r="D494" s="67">
        <v>0</v>
      </c>
      <c r="E494" s="55">
        <v>486</v>
      </c>
      <c r="G494" s="39">
        <f t="shared" si="8"/>
        <v>0</v>
      </c>
      <c r="H494" s="57"/>
      <c r="J494" s="70"/>
      <c r="K494" s="71"/>
      <c r="L494" s="72"/>
      <c r="O494" s="44"/>
      <c r="P494" s="44"/>
      <c r="Q494" s="44"/>
      <c r="R494" s="43"/>
    </row>
    <row r="495" spans="1:18" ht="15">
      <c r="A495" s="45" t="s">
        <v>970</v>
      </c>
      <c r="B495" s="84" t="s">
        <v>434</v>
      </c>
      <c r="C495" s="55">
        <v>2589</v>
      </c>
      <c r="D495" s="67">
        <v>0</v>
      </c>
      <c r="E495" s="55">
        <v>2589</v>
      </c>
      <c r="G495" s="39">
        <f t="shared" si="8"/>
        <v>0</v>
      </c>
      <c r="H495" s="57"/>
      <c r="J495" s="70"/>
      <c r="K495" s="71"/>
      <c r="L495" s="72"/>
      <c r="O495" s="44"/>
      <c r="P495" s="44"/>
      <c r="Q495" s="44"/>
      <c r="R495" s="43"/>
    </row>
    <row r="496" spans="1:18" ht="15">
      <c r="A496" s="45" t="s">
        <v>971</v>
      </c>
      <c r="B496" s="84" t="s">
        <v>435</v>
      </c>
      <c r="C496" s="55">
        <v>566</v>
      </c>
      <c r="D496" s="67">
        <v>0</v>
      </c>
      <c r="E496" s="55">
        <v>566</v>
      </c>
      <c r="G496" s="39">
        <f t="shared" si="8"/>
        <v>0</v>
      </c>
      <c r="H496" s="57"/>
      <c r="J496" s="70"/>
      <c r="K496" s="71"/>
      <c r="L496" s="72"/>
      <c r="O496" s="44"/>
      <c r="P496" s="44"/>
      <c r="Q496" s="44"/>
      <c r="R496" s="43"/>
    </row>
    <row r="497" spans="1:18" ht="15">
      <c r="A497" s="45" t="s">
        <v>972</v>
      </c>
      <c r="B497" s="54" t="s">
        <v>436</v>
      </c>
      <c r="C497" s="63">
        <v>1475</v>
      </c>
      <c r="D497" s="67">
        <v>0</v>
      </c>
      <c r="E497" s="63">
        <v>1475</v>
      </c>
      <c r="G497" s="39">
        <f t="shared" si="8"/>
        <v>0</v>
      </c>
      <c r="H497" s="57"/>
      <c r="J497" s="70"/>
      <c r="K497" s="71"/>
      <c r="L497" s="72"/>
      <c r="O497" s="44"/>
      <c r="P497" s="44"/>
      <c r="Q497" s="44"/>
      <c r="R497" s="43"/>
    </row>
    <row r="498" spans="1:18" ht="15">
      <c r="A498" s="45" t="s">
        <v>973</v>
      </c>
      <c r="B498" s="84" t="s">
        <v>437</v>
      </c>
      <c r="C498" s="55">
        <v>358</v>
      </c>
      <c r="D498" s="67">
        <v>0</v>
      </c>
      <c r="E498" s="55">
        <v>358</v>
      </c>
      <c r="G498" s="39">
        <f t="shared" si="8"/>
        <v>0</v>
      </c>
      <c r="H498" s="57"/>
      <c r="J498" s="39"/>
      <c r="K498" s="58"/>
      <c r="L498" s="57"/>
      <c r="O498" s="44"/>
      <c r="P498" s="44"/>
      <c r="Q498" s="44"/>
      <c r="R498" s="43"/>
    </row>
    <row r="499" spans="1:18" ht="15">
      <c r="A499" s="45" t="s">
        <v>974</v>
      </c>
      <c r="B499" s="84" t="s">
        <v>438</v>
      </c>
      <c r="C499" s="55">
        <v>619</v>
      </c>
      <c r="D499" s="67">
        <v>0</v>
      </c>
      <c r="E499" s="55">
        <v>619</v>
      </c>
      <c r="G499" s="39">
        <f t="shared" si="8"/>
        <v>0</v>
      </c>
      <c r="H499" s="57"/>
      <c r="J499" s="70"/>
      <c r="K499" s="71"/>
      <c r="L499" s="72"/>
      <c r="O499" s="44"/>
      <c r="P499" s="44"/>
      <c r="Q499" s="44"/>
      <c r="R499" s="43"/>
    </row>
    <row r="500" spans="1:18" ht="15">
      <c r="A500" s="45" t="s">
        <v>975</v>
      </c>
      <c r="B500" s="84" t="s">
        <v>439</v>
      </c>
      <c r="C500" s="55">
        <v>612</v>
      </c>
      <c r="D500" s="67">
        <v>0</v>
      </c>
      <c r="E500" s="55">
        <v>612</v>
      </c>
      <c r="G500" s="39">
        <f t="shared" si="8"/>
        <v>0</v>
      </c>
      <c r="H500" s="57"/>
      <c r="J500" s="70"/>
      <c r="K500" s="71"/>
      <c r="L500" s="72"/>
      <c r="O500" s="44"/>
      <c r="P500" s="44"/>
      <c r="Q500" s="44"/>
      <c r="R500" s="43"/>
    </row>
    <row r="501" spans="1:18" ht="15">
      <c r="A501" s="45" t="s">
        <v>976</v>
      </c>
      <c r="B501" s="84" t="s">
        <v>440</v>
      </c>
      <c r="C501" s="55">
        <v>865</v>
      </c>
      <c r="D501" s="67">
        <v>0</v>
      </c>
      <c r="E501" s="55">
        <v>865</v>
      </c>
      <c r="G501" s="39">
        <f t="shared" si="8"/>
        <v>0</v>
      </c>
      <c r="H501" s="57"/>
      <c r="J501" s="39"/>
      <c r="K501" s="58"/>
      <c r="L501" s="57"/>
      <c r="O501" s="44"/>
      <c r="P501" s="44"/>
      <c r="Q501" s="44"/>
      <c r="R501" s="43"/>
    </row>
    <row r="502" spans="1:18" ht="15">
      <c r="A502" s="45" t="s">
        <v>977</v>
      </c>
      <c r="B502" s="84" t="s">
        <v>441</v>
      </c>
      <c r="C502" s="55">
        <v>663</v>
      </c>
      <c r="D502" s="67">
        <v>0</v>
      </c>
      <c r="E502" s="55">
        <v>663</v>
      </c>
      <c r="G502" s="39">
        <f t="shared" si="8"/>
        <v>0</v>
      </c>
      <c r="H502" s="57"/>
      <c r="J502" s="70"/>
      <c r="K502" s="71"/>
      <c r="L502" s="72"/>
      <c r="O502" s="44"/>
      <c r="P502" s="44"/>
      <c r="Q502" s="44"/>
      <c r="R502" s="43"/>
    </row>
    <row r="503" spans="1:18" ht="15">
      <c r="A503" s="45" t="s">
        <v>978</v>
      </c>
      <c r="B503" s="84" t="s">
        <v>442</v>
      </c>
      <c r="C503" s="55">
        <v>821</v>
      </c>
      <c r="D503" s="67">
        <v>0</v>
      </c>
      <c r="E503" s="55">
        <v>821</v>
      </c>
      <c r="G503" s="39">
        <f t="shared" si="8"/>
        <v>0</v>
      </c>
      <c r="H503" s="57"/>
      <c r="J503" s="39"/>
      <c r="K503" s="58"/>
      <c r="L503" s="57"/>
      <c r="O503" s="44"/>
      <c r="P503" s="44"/>
      <c r="Q503" s="44"/>
      <c r="R503" s="43"/>
    </row>
    <row r="504" spans="1:18" ht="15">
      <c r="A504" s="45" t="s">
        <v>979</v>
      </c>
      <c r="B504" s="84" t="s">
        <v>443</v>
      </c>
      <c r="C504" s="55">
        <v>463</v>
      </c>
      <c r="D504" s="67">
        <v>0</v>
      </c>
      <c r="E504" s="55">
        <v>463</v>
      </c>
      <c r="G504" s="39">
        <f t="shared" si="8"/>
        <v>0</v>
      </c>
      <c r="H504" s="57"/>
      <c r="J504" s="70"/>
      <c r="K504" s="71"/>
      <c r="L504" s="72"/>
      <c r="O504" s="44"/>
      <c r="P504" s="44"/>
      <c r="Q504" s="44"/>
      <c r="R504" s="43"/>
    </row>
    <row r="505" spans="1:18" ht="15">
      <c r="A505" s="45" t="s">
        <v>980</v>
      </c>
      <c r="B505" s="84" t="s">
        <v>444</v>
      </c>
      <c r="C505" s="55">
        <v>1328</v>
      </c>
      <c r="D505" s="67">
        <v>0</v>
      </c>
      <c r="E505" s="55">
        <v>1328</v>
      </c>
      <c r="G505" s="39">
        <f t="shared" si="8"/>
        <v>0</v>
      </c>
      <c r="H505" s="57"/>
      <c r="J505" s="70"/>
      <c r="K505" s="71"/>
      <c r="L505" s="72"/>
      <c r="O505" s="44"/>
      <c r="P505" s="44"/>
      <c r="Q505" s="44"/>
      <c r="R505" s="43"/>
    </row>
    <row r="506" spans="1:18" ht="15">
      <c r="A506" s="45" t="s">
        <v>981</v>
      </c>
      <c r="B506" s="46" t="s">
        <v>445</v>
      </c>
      <c r="C506" s="47">
        <v>25029</v>
      </c>
      <c r="D506" s="90">
        <v>0</v>
      </c>
      <c r="E506" s="47">
        <v>25029</v>
      </c>
      <c r="G506" s="39">
        <f aca="true" t="shared" si="9" ref="G506:G557">C506-D506-E506</f>
        <v>0</v>
      </c>
      <c r="H506" s="57"/>
      <c r="J506" s="70">
        <f>C506-SUM(C507:C519)</f>
        <v>0</v>
      </c>
      <c r="K506" s="71">
        <f>D506-SUM(D507:D519)</f>
        <v>0</v>
      </c>
      <c r="L506" s="72">
        <f>E506-SUM(E507:E519)</f>
        <v>0</v>
      </c>
      <c r="O506" s="44"/>
      <c r="P506" s="44"/>
      <c r="Q506" s="44"/>
      <c r="R506" s="43"/>
    </row>
    <row r="507" spans="1:18" ht="15">
      <c r="A507" s="45" t="s">
        <v>982</v>
      </c>
      <c r="B507" s="84" t="s">
        <v>446</v>
      </c>
      <c r="C507" s="55">
        <v>1471</v>
      </c>
      <c r="D507" s="67">
        <v>0</v>
      </c>
      <c r="E507" s="55">
        <v>1471</v>
      </c>
      <c r="G507" s="39">
        <f t="shared" si="9"/>
        <v>0</v>
      </c>
      <c r="H507" s="57"/>
      <c r="J507" s="70"/>
      <c r="K507" s="71"/>
      <c r="L507" s="72"/>
      <c r="O507" s="44"/>
      <c r="P507" s="44"/>
      <c r="Q507" s="44"/>
      <c r="R507" s="43"/>
    </row>
    <row r="508" spans="1:18" ht="15">
      <c r="A508" s="45" t="s">
        <v>983</v>
      </c>
      <c r="B508" s="84" t="s">
        <v>447</v>
      </c>
      <c r="C508" s="55">
        <v>5295</v>
      </c>
      <c r="D508" s="67">
        <v>0</v>
      </c>
      <c r="E508" s="55">
        <v>5295</v>
      </c>
      <c r="G508" s="39">
        <f t="shared" si="9"/>
        <v>0</v>
      </c>
      <c r="H508" s="57"/>
      <c r="J508" s="39"/>
      <c r="K508" s="58"/>
      <c r="L508" s="57"/>
      <c r="O508" s="44"/>
      <c r="P508" s="44"/>
      <c r="Q508" s="44"/>
      <c r="R508" s="43"/>
    </row>
    <row r="509" spans="1:18" ht="15">
      <c r="A509" s="45" t="s">
        <v>984</v>
      </c>
      <c r="B509" s="84" t="s">
        <v>448</v>
      </c>
      <c r="C509" s="55">
        <v>1403</v>
      </c>
      <c r="D509" s="67">
        <v>0</v>
      </c>
      <c r="E509" s="55">
        <v>1403</v>
      </c>
      <c r="G509" s="39">
        <f t="shared" si="9"/>
        <v>0</v>
      </c>
      <c r="H509" s="57"/>
      <c r="J509" s="70"/>
      <c r="K509" s="71"/>
      <c r="L509" s="72"/>
      <c r="O509" s="44"/>
      <c r="P509" s="44"/>
      <c r="Q509" s="44"/>
      <c r="R509" s="43"/>
    </row>
    <row r="510" spans="1:18" ht="15">
      <c r="A510" s="45" t="s">
        <v>985</v>
      </c>
      <c r="B510" s="84" t="s">
        <v>449</v>
      </c>
      <c r="C510" s="55">
        <v>1580</v>
      </c>
      <c r="D510" s="67">
        <v>0</v>
      </c>
      <c r="E510" s="55">
        <v>1580</v>
      </c>
      <c r="G510" s="39">
        <f t="shared" si="9"/>
        <v>0</v>
      </c>
      <c r="H510" s="57"/>
      <c r="J510" s="70"/>
      <c r="K510" s="71"/>
      <c r="L510" s="72"/>
      <c r="O510" s="44"/>
      <c r="P510" s="44"/>
      <c r="Q510" s="44"/>
      <c r="R510" s="43"/>
    </row>
    <row r="511" spans="1:18" ht="15">
      <c r="A511" s="45" t="s">
        <v>986</v>
      </c>
      <c r="B511" s="84" t="s">
        <v>450</v>
      </c>
      <c r="C511" s="55">
        <v>1390</v>
      </c>
      <c r="D511" s="67">
        <v>0</v>
      </c>
      <c r="E511" s="55">
        <v>1390</v>
      </c>
      <c r="G511" s="39">
        <f t="shared" si="9"/>
        <v>0</v>
      </c>
      <c r="H511" s="57"/>
      <c r="J511" s="70"/>
      <c r="K511" s="71"/>
      <c r="L511" s="72"/>
      <c r="O511" s="44"/>
      <c r="P511" s="44"/>
      <c r="Q511" s="44"/>
      <c r="R511" s="43"/>
    </row>
    <row r="512" spans="1:18" ht="15">
      <c r="A512" s="45" t="s">
        <v>987</v>
      </c>
      <c r="B512" s="84" t="s">
        <v>451</v>
      </c>
      <c r="C512" s="55">
        <v>1718</v>
      </c>
      <c r="D512" s="67">
        <v>0</v>
      </c>
      <c r="E512" s="55">
        <v>1718</v>
      </c>
      <c r="G512" s="39">
        <f t="shared" si="9"/>
        <v>0</v>
      </c>
      <c r="H512" s="57"/>
      <c r="J512" s="39"/>
      <c r="K512" s="58"/>
      <c r="L512" s="57"/>
      <c r="O512" s="44"/>
      <c r="P512" s="44"/>
      <c r="Q512" s="44"/>
      <c r="R512" s="43"/>
    </row>
    <row r="513" spans="1:18" ht="15">
      <c r="A513" s="45" t="s">
        <v>988</v>
      </c>
      <c r="B513" s="84" t="s">
        <v>452</v>
      </c>
      <c r="C513" s="55">
        <v>2882</v>
      </c>
      <c r="D513" s="67">
        <v>0</v>
      </c>
      <c r="E513" s="55">
        <v>2882</v>
      </c>
      <c r="G513" s="39">
        <f t="shared" si="9"/>
        <v>0</v>
      </c>
      <c r="H513" s="57"/>
      <c r="J513" s="70"/>
      <c r="K513" s="71"/>
      <c r="L513" s="72"/>
      <c r="O513" s="44"/>
      <c r="P513" s="44"/>
      <c r="Q513" s="44"/>
      <c r="R513" s="43"/>
    </row>
    <row r="514" spans="1:18" ht="15">
      <c r="A514" s="45" t="s">
        <v>989</v>
      </c>
      <c r="B514" s="84" t="s">
        <v>453</v>
      </c>
      <c r="C514" s="55">
        <v>1181</v>
      </c>
      <c r="D514" s="67">
        <v>0</v>
      </c>
      <c r="E514" s="55">
        <v>1181</v>
      </c>
      <c r="G514" s="39">
        <f t="shared" si="9"/>
        <v>0</v>
      </c>
      <c r="H514" s="57"/>
      <c r="J514" s="70"/>
      <c r="K514" s="71"/>
      <c r="L514" s="72"/>
      <c r="O514" s="44"/>
      <c r="P514" s="44"/>
      <c r="Q514" s="44"/>
      <c r="R514" s="43"/>
    </row>
    <row r="515" spans="1:18" ht="15">
      <c r="A515" s="45" t="s">
        <v>990</v>
      </c>
      <c r="B515" s="84" t="s">
        <v>454</v>
      </c>
      <c r="C515" s="55">
        <v>1743</v>
      </c>
      <c r="D515" s="67">
        <v>0</v>
      </c>
      <c r="E515" s="55">
        <v>1743</v>
      </c>
      <c r="G515" s="39">
        <f t="shared" si="9"/>
        <v>0</v>
      </c>
      <c r="H515" s="57"/>
      <c r="J515" s="39"/>
      <c r="K515" s="58"/>
      <c r="L515" s="57"/>
      <c r="O515" s="44"/>
      <c r="P515" s="44"/>
      <c r="Q515" s="44"/>
      <c r="R515" s="43"/>
    </row>
    <row r="516" spans="1:18" ht="15">
      <c r="A516" s="45" t="s">
        <v>991</v>
      </c>
      <c r="B516" s="84" t="s">
        <v>455</v>
      </c>
      <c r="C516" s="55">
        <v>1557</v>
      </c>
      <c r="D516" s="67">
        <v>0</v>
      </c>
      <c r="E516" s="55">
        <v>1557</v>
      </c>
      <c r="G516" s="39">
        <f t="shared" si="9"/>
        <v>0</v>
      </c>
      <c r="H516" s="57"/>
      <c r="J516" s="70"/>
      <c r="K516" s="71"/>
      <c r="L516" s="72"/>
      <c r="O516" s="44"/>
      <c r="P516" s="44"/>
      <c r="Q516" s="44"/>
      <c r="R516" s="43"/>
    </row>
    <row r="517" spans="1:18" ht="15">
      <c r="A517" s="45" t="s">
        <v>992</v>
      </c>
      <c r="B517" s="84" t="s">
        <v>456</v>
      </c>
      <c r="C517" s="55">
        <v>1289</v>
      </c>
      <c r="D517" s="67">
        <v>0</v>
      </c>
      <c r="E517" s="55">
        <v>1289</v>
      </c>
      <c r="G517" s="39">
        <f t="shared" si="9"/>
        <v>0</v>
      </c>
      <c r="H517" s="57"/>
      <c r="J517" s="39"/>
      <c r="K517" s="58"/>
      <c r="L517" s="57"/>
      <c r="O517" s="44"/>
      <c r="P517" s="44"/>
      <c r="Q517" s="44"/>
      <c r="R517" s="43"/>
    </row>
    <row r="518" spans="1:18" ht="15">
      <c r="A518" s="45" t="s">
        <v>993</v>
      </c>
      <c r="B518" s="84" t="s">
        <v>457</v>
      </c>
      <c r="C518" s="55">
        <v>2173</v>
      </c>
      <c r="D518" s="67">
        <v>0</v>
      </c>
      <c r="E518" s="55">
        <v>2173</v>
      </c>
      <c r="G518" s="39">
        <f t="shared" si="9"/>
        <v>0</v>
      </c>
      <c r="H518" s="57"/>
      <c r="J518" s="70"/>
      <c r="K518" s="71"/>
      <c r="L518" s="72"/>
      <c r="O518" s="44"/>
      <c r="P518" s="44"/>
      <c r="Q518" s="44"/>
      <c r="R518" s="43"/>
    </row>
    <row r="519" spans="1:18" ht="15">
      <c r="A519" s="45" t="s">
        <v>994</v>
      </c>
      <c r="B519" s="84" t="s">
        <v>458</v>
      </c>
      <c r="C519" s="55">
        <v>1347</v>
      </c>
      <c r="D519" s="67">
        <v>0</v>
      </c>
      <c r="E519" s="55">
        <v>1347</v>
      </c>
      <c r="G519" s="39">
        <f t="shared" si="9"/>
        <v>0</v>
      </c>
      <c r="H519" s="57"/>
      <c r="J519" s="70"/>
      <c r="K519" s="71"/>
      <c r="L519" s="72"/>
      <c r="O519" s="44"/>
      <c r="P519" s="44"/>
      <c r="Q519" s="44"/>
      <c r="R519" s="43"/>
    </row>
    <row r="520" spans="1:18" ht="15">
      <c r="A520" s="45" t="s">
        <v>995</v>
      </c>
      <c r="B520" s="46" t="s">
        <v>459</v>
      </c>
      <c r="C520" s="47">
        <v>15592</v>
      </c>
      <c r="D520" s="90">
        <v>0</v>
      </c>
      <c r="E520" s="47">
        <v>15592</v>
      </c>
      <c r="G520" s="39">
        <f t="shared" si="9"/>
        <v>0</v>
      </c>
      <c r="H520" s="57"/>
      <c r="J520" s="70">
        <f>C520-SUM(C521:C530)</f>
        <v>0</v>
      </c>
      <c r="K520" s="71">
        <f>D520-SUM(D521:D530)</f>
        <v>0</v>
      </c>
      <c r="L520" s="72">
        <f>E520-SUM(E521:E530)</f>
        <v>0</v>
      </c>
      <c r="O520" s="44"/>
      <c r="P520" s="44"/>
      <c r="Q520" s="44"/>
      <c r="R520" s="43"/>
    </row>
    <row r="521" spans="1:18" ht="15">
      <c r="A521" s="45" t="s">
        <v>996</v>
      </c>
      <c r="B521" s="84" t="s">
        <v>460</v>
      </c>
      <c r="C521" s="55">
        <v>1078</v>
      </c>
      <c r="D521" s="67">
        <v>0</v>
      </c>
      <c r="E521" s="55">
        <v>1078</v>
      </c>
      <c r="G521" s="39">
        <f t="shared" si="9"/>
        <v>0</v>
      </c>
      <c r="H521" s="57"/>
      <c r="J521" s="70"/>
      <c r="K521" s="71"/>
      <c r="L521" s="72"/>
      <c r="O521" s="44"/>
      <c r="P521" s="44"/>
      <c r="Q521" s="44"/>
      <c r="R521" s="43"/>
    </row>
    <row r="522" spans="1:18" ht="15">
      <c r="A522" s="45" t="s">
        <v>997</v>
      </c>
      <c r="B522" s="84" t="s">
        <v>461</v>
      </c>
      <c r="C522" s="55">
        <v>1025</v>
      </c>
      <c r="D522" s="67">
        <v>0</v>
      </c>
      <c r="E522" s="55">
        <v>1025</v>
      </c>
      <c r="G522" s="39">
        <f t="shared" si="9"/>
        <v>0</v>
      </c>
      <c r="H522" s="57"/>
      <c r="J522" s="39"/>
      <c r="K522" s="58"/>
      <c r="L522" s="57"/>
      <c r="O522" s="44"/>
      <c r="P522" s="44"/>
      <c r="Q522" s="44"/>
      <c r="R522" s="43"/>
    </row>
    <row r="523" spans="1:18" ht="15">
      <c r="A523" s="45" t="s">
        <v>998</v>
      </c>
      <c r="B523" s="84" t="s">
        <v>462</v>
      </c>
      <c r="C523" s="55">
        <v>1196</v>
      </c>
      <c r="D523" s="67">
        <v>0</v>
      </c>
      <c r="E523" s="55">
        <v>1196</v>
      </c>
      <c r="G523" s="39">
        <f t="shared" si="9"/>
        <v>0</v>
      </c>
      <c r="H523" s="57"/>
      <c r="J523" s="70"/>
      <c r="K523" s="71"/>
      <c r="L523" s="72"/>
      <c r="O523" s="44"/>
      <c r="P523" s="44"/>
      <c r="Q523" s="44"/>
      <c r="R523" s="43"/>
    </row>
    <row r="524" spans="1:18" ht="15">
      <c r="A524" s="45" t="s">
        <v>999</v>
      </c>
      <c r="B524" s="84" t="s">
        <v>463</v>
      </c>
      <c r="C524" s="55">
        <v>5098</v>
      </c>
      <c r="D524" s="67">
        <v>0</v>
      </c>
      <c r="E524" s="55">
        <v>5098</v>
      </c>
      <c r="G524" s="39">
        <f t="shared" si="9"/>
        <v>0</v>
      </c>
      <c r="H524" s="57"/>
      <c r="J524" s="70"/>
      <c r="K524" s="71"/>
      <c r="L524" s="72"/>
      <c r="O524" s="44"/>
      <c r="P524" s="44"/>
      <c r="Q524" s="44"/>
      <c r="R524" s="43"/>
    </row>
    <row r="525" spans="1:18" ht="15">
      <c r="A525" s="45" t="s">
        <v>1000</v>
      </c>
      <c r="B525" s="84" t="s">
        <v>464</v>
      </c>
      <c r="C525" s="55">
        <v>1216</v>
      </c>
      <c r="D525" s="67">
        <v>0</v>
      </c>
      <c r="E525" s="55">
        <v>1216</v>
      </c>
      <c r="G525" s="39">
        <f t="shared" si="9"/>
        <v>0</v>
      </c>
      <c r="H525" s="57"/>
      <c r="J525" s="70"/>
      <c r="K525" s="71"/>
      <c r="L525" s="72"/>
      <c r="O525" s="44"/>
      <c r="P525" s="44"/>
      <c r="Q525" s="44"/>
      <c r="R525" s="43"/>
    </row>
    <row r="526" spans="1:18" ht="15">
      <c r="A526" s="45" t="s">
        <v>1001</v>
      </c>
      <c r="B526" s="84" t="s">
        <v>465</v>
      </c>
      <c r="C526" s="55">
        <v>835</v>
      </c>
      <c r="D526" s="67">
        <v>0</v>
      </c>
      <c r="E526" s="55">
        <v>835</v>
      </c>
      <c r="G526" s="39">
        <f t="shared" si="9"/>
        <v>0</v>
      </c>
      <c r="H526" s="57"/>
      <c r="J526" s="39"/>
      <c r="K526" s="58"/>
      <c r="L526" s="57"/>
      <c r="O526" s="44"/>
      <c r="P526" s="44"/>
      <c r="Q526" s="44"/>
      <c r="R526" s="43"/>
    </row>
    <row r="527" spans="1:18" ht="15">
      <c r="A527" s="45" t="s">
        <v>1002</v>
      </c>
      <c r="B527" s="84" t="s">
        <v>466</v>
      </c>
      <c r="C527" s="55">
        <v>1359</v>
      </c>
      <c r="D527" s="67">
        <v>0</v>
      </c>
      <c r="E527" s="55">
        <v>1359</v>
      </c>
      <c r="G527" s="39">
        <f t="shared" si="9"/>
        <v>0</v>
      </c>
      <c r="H527" s="57"/>
      <c r="J527" s="70"/>
      <c r="K527" s="71"/>
      <c r="L527" s="72"/>
      <c r="O527" s="44"/>
      <c r="P527" s="44"/>
      <c r="Q527" s="44"/>
      <c r="R527" s="43"/>
    </row>
    <row r="528" spans="1:18" ht="15">
      <c r="A528" s="45" t="s">
        <v>1003</v>
      </c>
      <c r="B528" s="84" t="s">
        <v>467</v>
      </c>
      <c r="C528" s="55">
        <v>1325</v>
      </c>
      <c r="D528" s="67">
        <v>0</v>
      </c>
      <c r="E528" s="55">
        <v>1325</v>
      </c>
      <c r="G528" s="39">
        <f t="shared" si="9"/>
        <v>0</v>
      </c>
      <c r="H528" s="57"/>
      <c r="J528" s="70"/>
      <c r="K528" s="71"/>
      <c r="L528" s="72"/>
      <c r="O528" s="44"/>
      <c r="P528" s="44"/>
      <c r="Q528" s="44"/>
      <c r="R528" s="43"/>
    </row>
    <row r="529" spans="1:18" ht="15">
      <c r="A529" s="45" t="s">
        <v>1004</v>
      </c>
      <c r="B529" s="84" t="s">
        <v>468</v>
      </c>
      <c r="C529" s="55">
        <v>1089</v>
      </c>
      <c r="D529" s="67">
        <v>0</v>
      </c>
      <c r="E529" s="55">
        <v>1089</v>
      </c>
      <c r="G529" s="39">
        <f t="shared" si="9"/>
        <v>0</v>
      </c>
      <c r="H529" s="57"/>
      <c r="J529" s="39"/>
      <c r="K529" s="58"/>
      <c r="L529" s="57"/>
      <c r="O529" s="44"/>
      <c r="P529" s="44"/>
      <c r="Q529" s="44"/>
      <c r="R529" s="43"/>
    </row>
    <row r="530" spans="1:18" ht="15">
      <c r="A530" s="45" t="s">
        <v>1005</v>
      </c>
      <c r="B530" s="84" t="s">
        <v>469</v>
      </c>
      <c r="C530" s="55">
        <v>1371</v>
      </c>
      <c r="D530" s="67">
        <v>0</v>
      </c>
      <c r="E530" s="55">
        <v>1371</v>
      </c>
      <c r="G530" s="39">
        <f t="shared" si="9"/>
        <v>0</v>
      </c>
      <c r="H530" s="57"/>
      <c r="J530" s="70"/>
      <c r="K530" s="71"/>
      <c r="L530" s="72"/>
      <c r="O530" s="44"/>
      <c r="P530" s="44"/>
      <c r="Q530" s="44"/>
      <c r="R530" s="43"/>
    </row>
    <row r="531" spans="1:18" ht="15">
      <c r="A531" s="45" t="s">
        <v>1006</v>
      </c>
      <c r="B531" s="46" t="s">
        <v>470</v>
      </c>
      <c r="C531" s="47">
        <v>21475</v>
      </c>
      <c r="D531" s="90">
        <v>0</v>
      </c>
      <c r="E531" s="47">
        <v>21475</v>
      </c>
      <c r="G531" s="39">
        <f t="shared" si="9"/>
        <v>0</v>
      </c>
      <c r="H531" s="57"/>
      <c r="J531" s="70">
        <f>C531-SUM(C532:C543)</f>
        <v>0</v>
      </c>
      <c r="K531" s="71">
        <f>D531-SUM(D532:D543)</f>
        <v>0</v>
      </c>
      <c r="L531" s="72">
        <f>E531-SUM(E532:E543)</f>
        <v>0</v>
      </c>
      <c r="O531" s="44"/>
      <c r="P531" s="44"/>
      <c r="Q531" s="44"/>
      <c r="R531" s="43"/>
    </row>
    <row r="532" spans="1:18" ht="15">
      <c r="A532" s="45" t="s">
        <v>1007</v>
      </c>
      <c r="B532" s="84" t="s">
        <v>471</v>
      </c>
      <c r="C532" s="55">
        <v>1855</v>
      </c>
      <c r="D532" s="67">
        <v>0</v>
      </c>
      <c r="E532" s="55">
        <v>1855</v>
      </c>
      <c r="G532" s="39">
        <f t="shared" si="9"/>
        <v>0</v>
      </c>
      <c r="H532" s="57"/>
      <c r="J532" s="70"/>
      <c r="K532" s="71"/>
      <c r="L532" s="72"/>
      <c r="O532" s="44"/>
      <c r="P532" s="44"/>
      <c r="Q532" s="44"/>
      <c r="R532" s="43"/>
    </row>
    <row r="533" spans="1:18" ht="15">
      <c r="A533" s="45" t="s">
        <v>1008</v>
      </c>
      <c r="B533" s="84" t="s">
        <v>472</v>
      </c>
      <c r="C533" s="55">
        <v>1467</v>
      </c>
      <c r="D533" s="67">
        <v>0</v>
      </c>
      <c r="E533" s="55">
        <v>1467</v>
      </c>
      <c r="G533" s="39">
        <f t="shared" si="9"/>
        <v>0</v>
      </c>
      <c r="H533" s="57"/>
      <c r="J533" s="70"/>
      <c r="K533" s="71"/>
      <c r="L533" s="72"/>
      <c r="O533" s="44"/>
      <c r="P533" s="44"/>
      <c r="Q533" s="44"/>
      <c r="R533" s="43"/>
    </row>
    <row r="534" spans="1:18" ht="15">
      <c r="A534" s="45" t="s">
        <v>1009</v>
      </c>
      <c r="B534" s="84" t="s">
        <v>473</v>
      </c>
      <c r="C534" s="55">
        <v>6872</v>
      </c>
      <c r="D534" s="67">
        <v>0</v>
      </c>
      <c r="E534" s="55">
        <v>6872</v>
      </c>
      <c r="G534" s="39">
        <f t="shared" si="9"/>
        <v>0</v>
      </c>
      <c r="H534" s="57"/>
      <c r="J534" s="39"/>
      <c r="K534" s="58"/>
      <c r="L534" s="57"/>
      <c r="O534" s="44"/>
      <c r="P534" s="44"/>
      <c r="Q534" s="44"/>
      <c r="R534" s="43"/>
    </row>
    <row r="535" spans="1:18" ht="15">
      <c r="A535" s="45" t="s">
        <v>1010</v>
      </c>
      <c r="B535" s="84" t="s">
        <v>474</v>
      </c>
      <c r="C535" s="55">
        <v>782</v>
      </c>
      <c r="D535" s="67">
        <v>0</v>
      </c>
      <c r="E535" s="55">
        <v>782</v>
      </c>
      <c r="G535" s="39">
        <f t="shared" si="9"/>
        <v>0</v>
      </c>
      <c r="H535" s="57"/>
      <c r="J535" s="70"/>
      <c r="K535" s="71"/>
      <c r="L535" s="72"/>
      <c r="O535" s="44"/>
      <c r="P535" s="44"/>
      <c r="Q535" s="44"/>
      <c r="R535" s="43"/>
    </row>
    <row r="536" spans="1:18" ht="15">
      <c r="A536" s="45" t="s">
        <v>1011</v>
      </c>
      <c r="B536" s="84" t="s">
        <v>475</v>
      </c>
      <c r="C536" s="55">
        <v>1346</v>
      </c>
      <c r="D536" s="67">
        <v>0</v>
      </c>
      <c r="E536" s="55">
        <v>1346</v>
      </c>
      <c r="G536" s="39">
        <f t="shared" si="9"/>
        <v>0</v>
      </c>
      <c r="H536" s="57"/>
      <c r="J536" s="39"/>
      <c r="K536" s="58"/>
      <c r="L536" s="57"/>
      <c r="O536" s="44"/>
      <c r="P536" s="44"/>
      <c r="Q536" s="44"/>
      <c r="R536" s="43"/>
    </row>
    <row r="537" spans="1:18" ht="15">
      <c r="A537" s="45" t="s">
        <v>1012</v>
      </c>
      <c r="B537" s="84" t="s">
        <v>476</v>
      </c>
      <c r="C537" s="55">
        <v>1278</v>
      </c>
      <c r="D537" s="67">
        <v>0</v>
      </c>
      <c r="E537" s="55">
        <v>1278</v>
      </c>
      <c r="G537" s="39">
        <f t="shared" si="9"/>
        <v>0</v>
      </c>
      <c r="H537" s="57"/>
      <c r="J537" s="70"/>
      <c r="K537" s="71"/>
      <c r="L537" s="72"/>
      <c r="O537" s="44"/>
      <c r="P537" s="44"/>
      <c r="Q537" s="44"/>
      <c r="R537" s="43"/>
    </row>
    <row r="538" spans="1:18" ht="15">
      <c r="A538" s="45" t="s">
        <v>1013</v>
      </c>
      <c r="B538" s="84" t="s">
        <v>477</v>
      </c>
      <c r="C538" s="55">
        <v>1204</v>
      </c>
      <c r="D538" s="67">
        <v>0</v>
      </c>
      <c r="E538" s="55">
        <v>1204</v>
      </c>
      <c r="G538" s="39">
        <f t="shared" si="9"/>
        <v>0</v>
      </c>
      <c r="H538" s="57"/>
      <c r="J538" s="70"/>
      <c r="K538" s="71"/>
      <c r="L538" s="72"/>
      <c r="O538" s="44"/>
      <c r="P538" s="44"/>
      <c r="Q538" s="44"/>
      <c r="R538" s="43"/>
    </row>
    <row r="539" spans="1:18" ht="15">
      <c r="A539" s="45" t="s">
        <v>1014</v>
      </c>
      <c r="B539" s="84" t="s">
        <v>478</v>
      </c>
      <c r="C539" s="55">
        <v>1119</v>
      </c>
      <c r="D539" s="67">
        <v>0</v>
      </c>
      <c r="E539" s="55">
        <v>1119</v>
      </c>
      <c r="G539" s="39">
        <f t="shared" si="9"/>
        <v>0</v>
      </c>
      <c r="H539" s="57"/>
      <c r="J539" s="70"/>
      <c r="K539" s="71"/>
      <c r="L539" s="72"/>
      <c r="O539" s="44"/>
      <c r="P539" s="44"/>
      <c r="Q539" s="44"/>
      <c r="R539" s="43"/>
    </row>
    <row r="540" spans="1:18" ht="15">
      <c r="A540" s="45" t="s">
        <v>1015</v>
      </c>
      <c r="B540" s="84" t="s">
        <v>479</v>
      </c>
      <c r="C540" s="55">
        <v>1669</v>
      </c>
      <c r="D540" s="67">
        <v>0</v>
      </c>
      <c r="E540" s="55">
        <v>1669</v>
      </c>
      <c r="G540" s="39">
        <f t="shared" si="9"/>
        <v>0</v>
      </c>
      <c r="H540" s="57"/>
      <c r="J540" s="39"/>
      <c r="K540" s="58"/>
      <c r="L540" s="57"/>
      <c r="O540" s="44"/>
      <c r="P540" s="44"/>
      <c r="Q540" s="44"/>
      <c r="R540" s="43"/>
    </row>
    <row r="541" spans="1:18" ht="15">
      <c r="A541" s="45" t="s">
        <v>1016</v>
      </c>
      <c r="B541" s="84" t="s">
        <v>480</v>
      </c>
      <c r="C541" s="55">
        <v>1376</v>
      </c>
      <c r="D541" s="67">
        <v>0</v>
      </c>
      <c r="E541" s="55">
        <v>1376</v>
      </c>
      <c r="G541" s="39">
        <f t="shared" si="9"/>
        <v>0</v>
      </c>
      <c r="H541" s="57"/>
      <c r="J541" s="70"/>
      <c r="K541" s="71"/>
      <c r="L541" s="72"/>
      <c r="O541" s="44"/>
      <c r="P541" s="44"/>
      <c r="Q541" s="44"/>
      <c r="R541" s="43"/>
    </row>
    <row r="542" spans="1:18" ht="15" customHeight="1">
      <c r="A542" s="45" t="s">
        <v>1017</v>
      </c>
      <c r="B542" s="84" t="s">
        <v>481</v>
      </c>
      <c r="C542" s="55">
        <v>1402</v>
      </c>
      <c r="D542" s="67">
        <v>0</v>
      </c>
      <c r="E542" s="55">
        <v>1402</v>
      </c>
      <c r="G542" s="39">
        <f t="shared" si="9"/>
        <v>0</v>
      </c>
      <c r="H542" s="57"/>
      <c r="J542" s="70"/>
      <c r="K542" s="71"/>
      <c r="L542" s="72"/>
      <c r="O542" s="44"/>
      <c r="P542" s="44"/>
      <c r="Q542" s="44"/>
      <c r="R542" s="43"/>
    </row>
    <row r="543" spans="1:18" ht="15">
      <c r="A543" s="45" t="s">
        <v>1018</v>
      </c>
      <c r="B543" s="84" t="s">
        <v>482</v>
      </c>
      <c r="C543" s="55">
        <v>1105</v>
      </c>
      <c r="D543" s="67">
        <v>0</v>
      </c>
      <c r="E543" s="55">
        <v>1105</v>
      </c>
      <c r="G543" s="39">
        <f t="shared" si="9"/>
        <v>0</v>
      </c>
      <c r="H543" s="57"/>
      <c r="J543" s="39"/>
      <c r="K543" s="58"/>
      <c r="L543" s="57"/>
      <c r="O543" s="44"/>
      <c r="P543" s="44"/>
      <c r="Q543" s="44"/>
      <c r="R543" s="43"/>
    </row>
    <row r="544" spans="1:18" ht="15">
      <c r="A544" s="45" t="s">
        <v>1019</v>
      </c>
      <c r="B544" s="46" t="s">
        <v>483</v>
      </c>
      <c r="C544" s="47">
        <v>30232</v>
      </c>
      <c r="D544" s="90">
        <v>0</v>
      </c>
      <c r="E544" s="47">
        <v>30232</v>
      </c>
      <c r="G544" s="39">
        <f t="shared" si="9"/>
        <v>0</v>
      </c>
      <c r="H544" s="57"/>
      <c r="J544" s="70">
        <f>C544-SUM(C545:C557)</f>
        <v>0</v>
      </c>
      <c r="K544" s="71">
        <f>D544-SUM(D545:D557)</f>
        <v>0</v>
      </c>
      <c r="L544" s="72">
        <f>E544-SUM(E545:E557)</f>
        <v>0</v>
      </c>
      <c r="O544" s="44"/>
      <c r="P544" s="44"/>
      <c r="Q544" s="44"/>
      <c r="R544" s="43"/>
    </row>
    <row r="545" spans="1:18" ht="15">
      <c r="A545" s="45" t="s">
        <v>1020</v>
      </c>
      <c r="B545" s="84" t="s">
        <v>484</v>
      </c>
      <c r="C545" s="55">
        <v>1006</v>
      </c>
      <c r="D545" s="67">
        <v>0</v>
      </c>
      <c r="E545" s="55">
        <v>1006</v>
      </c>
      <c r="G545" s="39">
        <f t="shared" si="9"/>
        <v>0</v>
      </c>
      <c r="H545" s="57"/>
      <c r="J545" s="70"/>
      <c r="K545" s="71"/>
      <c r="L545" s="72"/>
      <c r="O545" s="44"/>
      <c r="P545" s="44"/>
      <c r="Q545" s="44"/>
      <c r="R545" s="43"/>
    </row>
    <row r="546" spans="1:18" ht="15">
      <c r="A546" s="45" t="s">
        <v>1021</v>
      </c>
      <c r="B546" s="84" t="s">
        <v>485</v>
      </c>
      <c r="C546" s="55">
        <v>965</v>
      </c>
      <c r="D546" s="67">
        <v>0</v>
      </c>
      <c r="E546" s="55">
        <v>965</v>
      </c>
      <c r="G546" s="39">
        <f t="shared" si="9"/>
        <v>0</v>
      </c>
      <c r="H546" s="57"/>
      <c r="J546" s="70"/>
      <c r="K546" s="71"/>
      <c r="L546" s="72"/>
      <c r="O546" s="44"/>
      <c r="P546" s="44"/>
      <c r="Q546" s="44"/>
      <c r="R546" s="43"/>
    </row>
    <row r="547" spans="1:18" ht="15">
      <c r="A547" s="45" t="s">
        <v>1022</v>
      </c>
      <c r="B547" s="84" t="s">
        <v>486</v>
      </c>
      <c r="C547" s="55">
        <v>3213</v>
      </c>
      <c r="D547" s="67">
        <v>0</v>
      </c>
      <c r="E547" s="55">
        <v>3213</v>
      </c>
      <c r="G547" s="39">
        <f t="shared" si="9"/>
        <v>0</v>
      </c>
      <c r="H547" s="57"/>
      <c r="J547" s="70"/>
      <c r="K547" s="71"/>
      <c r="L547" s="72"/>
      <c r="O547" s="44"/>
      <c r="P547" s="44"/>
      <c r="Q547" s="44"/>
      <c r="R547" s="43"/>
    </row>
    <row r="548" spans="1:18" ht="15">
      <c r="A548" s="45" t="s">
        <v>1023</v>
      </c>
      <c r="B548" s="84" t="s">
        <v>487</v>
      </c>
      <c r="C548" s="55">
        <v>1595</v>
      </c>
      <c r="D548" s="67">
        <v>0</v>
      </c>
      <c r="E548" s="55">
        <v>1595</v>
      </c>
      <c r="G548" s="39">
        <f t="shared" si="9"/>
        <v>0</v>
      </c>
      <c r="H548" s="57"/>
      <c r="J548" s="39"/>
      <c r="K548" s="58"/>
      <c r="L548" s="57"/>
      <c r="O548" s="44"/>
      <c r="P548" s="44"/>
      <c r="Q548" s="44"/>
      <c r="R548" s="43"/>
    </row>
    <row r="549" spans="1:18" ht="15">
      <c r="A549" s="45" t="s">
        <v>1024</v>
      </c>
      <c r="B549" s="84" t="s">
        <v>488</v>
      </c>
      <c r="C549" s="55">
        <v>685</v>
      </c>
      <c r="D549" s="67">
        <v>0</v>
      </c>
      <c r="E549" s="55">
        <v>685</v>
      </c>
      <c r="G549" s="39">
        <f t="shared" si="9"/>
        <v>0</v>
      </c>
      <c r="H549" s="57"/>
      <c r="J549" s="70"/>
      <c r="K549" s="71"/>
      <c r="L549" s="72"/>
      <c r="O549" s="44"/>
      <c r="P549" s="44"/>
      <c r="Q549" s="44"/>
      <c r="R549" s="43"/>
    </row>
    <row r="550" spans="1:18" ht="15">
      <c r="A550" s="45" t="s">
        <v>1025</v>
      </c>
      <c r="B550" s="84" t="s">
        <v>489</v>
      </c>
      <c r="C550" s="55">
        <v>1001</v>
      </c>
      <c r="D550" s="67">
        <v>0</v>
      </c>
      <c r="E550" s="55">
        <v>1001</v>
      </c>
      <c r="G550" s="39">
        <f t="shared" si="9"/>
        <v>0</v>
      </c>
      <c r="H550" s="57"/>
      <c r="J550" s="39"/>
      <c r="K550" s="58"/>
      <c r="L550" s="57"/>
      <c r="O550" s="44"/>
      <c r="P550" s="44"/>
      <c r="Q550" s="44"/>
      <c r="R550" s="43"/>
    </row>
    <row r="551" spans="1:18" ht="15">
      <c r="A551" s="45" t="s">
        <v>1026</v>
      </c>
      <c r="B551" s="84" t="s">
        <v>490</v>
      </c>
      <c r="C551" s="55">
        <v>1433</v>
      </c>
      <c r="D551" s="67">
        <v>0</v>
      </c>
      <c r="E551" s="55">
        <v>1433</v>
      </c>
      <c r="G551" s="39">
        <f t="shared" si="9"/>
        <v>0</v>
      </c>
      <c r="H551" s="57"/>
      <c r="J551" s="70"/>
      <c r="K551" s="71"/>
      <c r="L551" s="72"/>
      <c r="O551" s="44"/>
      <c r="P551" s="44"/>
      <c r="Q551" s="44"/>
      <c r="R551" s="43"/>
    </row>
    <row r="552" spans="1:18" ht="15">
      <c r="A552" s="45" t="s">
        <v>1027</v>
      </c>
      <c r="B552" s="84" t="s">
        <v>491</v>
      </c>
      <c r="C552" s="55">
        <v>887</v>
      </c>
      <c r="D552" s="67">
        <v>0</v>
      </c>
      <c r="E552" s="55">
        <v>887</v>
      </c>
      <c r="G552" s="39">
        <f t="shared" si="9"/>
        <v>0</v>
      </c>
      <c r="H552" s="57"/>
      <c r="J552" s="70"/>
      <c r="K552" s="71"/>
      <c r="L552" s="72"/>
      <c r="O552" s="44"/>
      <c r="P552" s="44"/>
      <c r="Q552" s="44"/>
      <c r="R552" s="43"/>
    </row>
    <row r="553" spans="1:18" ht="15">
      <c r="A553" s="45" t="s">
        <v>1028</v>
      </c>
      <c r="B553" s="84" t="s">
        <v>492</v>
      </c>
      <c r="C553" s="55">
        <v>1063</v>
      </c>
      <c r="D553" s="67">
        <v>0</v>
      </c>
      <c r="E553" s="55">
        <v>1063</v>
      </c>
      <c r="G553" s="39">
        <f t="shared" si="9"/>
        <v>0</v>
      </c>
      <c r="H553" s="57"/>
      <c r="J553" s="70"/>
      <c r="K553" s="71"/>
      <c r="L553" s="72"/>
      <c r="O553" s="44"/>
      <c r="P553" s="44"/>
      <c r="Q553" s="44"/>
      <c r="R553" s="43"/>
    </row>
    <row r="554" spans="1:18" ht="15">
      <c r="A554" s="45" t="s">
        <v>1029</v>
      </c>
      <c r="B554" s="84" t="s">
        <v>493</v>
      </c>
      <c r="C554" s="55">
        <v>1171</v>
      </c>
      <c r="D554" s="67">
        <v>0</v>
      </c>
      <c r="E554" s="55">
        <v>1171</v>
      </c>
      <c r="G554" s="39">
        <f t="shared" si="9"/>
        <v>0</v>
      </c>
      <c r="H554" s="57"/>
      <c r="J554" s="39"/>
      <c r="K554" s="58"/>
      <c r="L554" s="57"/>
      <c r="O554" s="44"/>
      <c r="P554" s="44"/>
      <c r="Q554" s="44"/>
      <c r="R554" s="43"/>
    </row>
    <row r="555" spans="1:18" ht="15">
      <c r="A555" s="45" t="s">
        <v>1030</v>
      </c>
      <c r="B555" s="84" t="s">
        <v>494</v>
      </c>
      <c r="C555" s="55">
        <v>15278</v>
      </c>
      <c r="D555" s="67">
        <v>0</v>
      </c>
      <c r="E555" s="55">
        <v>15278</v>
      </c>
      <c r="G555" s="39">
        <f t="shared" si="9"/>
        <v>0</v>
      </c>
      <c r="H555" s="57"/>
      <c r="J555" s="70"/>
      <c r="K555" s="71"/>
      <c r="L555" s="72"/>
      <c r="O555" s="44"/>
      <c r="P555" s="44"/>
      <c r="Q555" s="44"/>
      <c r="R555" s="43"/>
    </row>
    <row r="556" spans="1:18" ht="15">
      <c r="A556" s="45" t="s">
        <v>1031</v>
      </c>
      <c r="B556" s="84" t="s">
        <v>495</v>
      </c>
      <c r="C556" s="55">
        <v>883</v>
      </c>
      <c r="D556" s="67">
        <v>0</v>
      </c>
      <c r="E556" s="55">
        <v>883</v>
      </c>
      <c r="G556" s="39">
        <f t="shared" si="9"/>
        <v>0</v>
      </c>
      <c r="H556" s="57"/>
      <c r="J556" s="70"/>
      <c r="K556" s="71"/>
      <c r="L556" s="72"/>
      <c r="O556" s="44"/>
      <c r="P556" s="44"/>
      <c r="Q556" s="44"/>
      <c r="R556" s="43"/>
    </row>
    <row r="557" spans="1:18" ht="15">
      <c r="A557" s="45" t="s">
        <v>1032</v>
      </c>
      <c r="B557" s="111" t="s">
        <v>496</v>
      </c>
      <c r="C557" s="112">
        <v>1052</v>
      </c>
      <c r="D557" s="113">
        <v>0</v>
      </c>
      <c r="E557" s="112">
        <v>1052</v>
      </c>
      <c r="G557" s="39">
        <f t="shared" si="9"/>
        <v>0</v>
      </c>
      <c r="H557" s="57"/>
      <c r="J557" s="39"/>
      <c r="K557" s="58"/>
      <c r="L557" s="57"/>
      <c r="O557" s="44"/>
      <c r="P557" s="44"/>
      <c r="Q557" s="44"/>
      <c r="R557" s="43"/>
    </row>
    <row r="558" spans="15:18" ht="15">
      <c r="O558" s="44"/>
      <c r="P558" s="44"/>
      <c r="Q558" s="44"/>
      <c r="R558" s="43"/>
    </row>
    <row r="559" spans="2:18" ht="15">
      <c r="B559" s="115"/>
      <c r="O559" s="44"/>
      <c r="P559" s="44"/>
      <c r="Q559" s="44"/>
      <c r="R559" s="43"/>
    </row>
    <row r="560" spans="2:18" ht="15">
      <c r="B560" s="115"/>
      <c r="O560" s="44"/>
      <c r="P560" s="44"/>
      <c r="Q560" s="44"/>
      <c r="R560" s="43"/>
    </row>
    <row r="561" spans="2:18" ht="15">
      <c r="B561" s="115"/>
      <c r="O561" s="44"/>
      <c r="P561" s="44"/>
      <c r="Q561" s="44"/>
      <c r="R561" s="43"/>
    </row>
    <row r="562" spans="2:18" ht="15">
      <c r="B562" s="115"/>
      <c r="O562" s="44"/>
      <c r="P562" s="44"/>
      <c r="Q562" s="44"/>
      <c r="R562" s="43"/>
    </row>
    <row r="563" spans="2:18" ht="15">
      <c r="B563" s="115"/>
      <c r="O563" s="44"/>
      <c r="P563" s="44"/>
      <c r="Q563" s="44"/>
      <c r="R563" s="43"/>
    </row>
    <row r="564" spans="2:18" ht="15">
      <c r="B564" s="115"/>
      <c r="O564" s="44"/>
      <c r="P564" s="44"/>
      <c r="Q564" s="44"/>
      <c r="R564" s="43"/>
    </row>
    <row r="565" spans="2:18" ht="15">
      <c r="B565" s="115"/>
      <c r="O565" s="44"/>
      <c r="P565" s="44"/>
      <c r="Q565" s="44"/>
      <c r="R565" s="43"/>
    </row>
    <row r="566" spans="2:18" ht="15">
      <c r="B566" s="115"/>
      <c r="O566" s="44"/>
      <c r="P566" s="44"/>
      <c r="Q566" s="44"/>
      <c r="R566" s="43"/>
    </row>
    <row r="567" spans="2:18" ht="15">
      <c r="B567" s="115"/>
      <c r="O567" s="44"/>
      <c r="P567" s="44"/>
      <c r="Q567" s="44"/>
      <c r="R567" s="43"/>
    </row>
    <row r="568" spans="2:18" ht="15">
      <c r="B568" s="115"/>
      <c r="O568" s="44"/>
      <c r="P568" s="44"/>
      <c r="Q568" s="44"/>
      <c r="R568" s="43"/>
    </row>
    <row r="569" spans="2:18" ht="15">
      <c r="B569" s="115"/>
      <c r="O569" s="44"/>
      <c r="P569" s="44"/>
      <c r="Q569" s="44"/>
      <c r="R569" s="43"/>
    </row>
    <row r="570" spans="2:18" ht="15">
      <c r="B570" s="115"/>
      <c r="O570" s="44"/>
      <c r="P570" s="44"/>
      <c r="Q570" s="44"/>
      <c r="R570" s="43"/>
    </row>
    <row r="571" spans="2:18" ht="15">
      <c r="B571" s="115"/>
      <c r="O571" s="44"/>
      <c r="P571" s="44"/>
      <c r="Q571" s="44"/>
      <c r="R571" s="43"/>
    </row>
    <row r="572" spans="2:18" ht="15">
      <c r="B572" s="115"/>
      <c r="O572" s="44"/>
      <c r="P572" s="44"/>
      <c r="Q572" s="44"/>
      <c r="R572" s="43"/>
    </row>
    <row r="573" spans="2:18" ht="15">
      <c r="B573" s="115"/>
      <c r="O573" s="44"/>
      <c r="P573" s="44"/>
      <c r="Q573" s="44"/>
      <c r="R573" s="43"/>
    </row>
    <row r="574" spans="2:18" ht="15">
      <c r="B574" s="115"/>
      <c r="O574" s="44"/>
      <c r="P574" s="44"/>
      <c r="Q574" s="44"/>
      <c r="R574" s="43"/>
    </row>
    <row r="575" spans="2:18" ht="15">
      <c r="B575" s="115"/>
      <c r="O575" s="44"/>
      <c r="P575" s="44"/>
      <c r="Q575" s="44"/>
      <c r="R575" s="43"/>
    </row>
    <row r="576" spans="2:18" ht="15">
      <c r="B576" s="115"/>
      <c r="O576" s="44"/>
      <c r="P576" s="44"/>
      <c r="Q576" s="44"/>
      <c r="R576" s="43"/>
    </row>
    <row r="577" spans="2:18" ht="15">
      <c r="B577" s="115"/>
      <c r="O577" s="44"/>
      <c r="P577" s="44"/>
      <c r="Q577" s="44"/>
      <c r="R577" s="43"/>
    </row>
    <row r="578" spans="2:18" ht="15">
      <c r="B578" s="115"/>
      <c r="O578" s="44"/>
      <c r="P578" s="44"/>
      <c r="Q578" s="44"/>
      <c r="R578" s="43"/>
    </row>
    <row r="579" spans="2:18" ht="15">
      <c r="B579" s="115"/>
      <c r="O579" s="44"/>
      <c r="P579" s="44"/>
      <c r="Q579" s="44"/>
      <c r="R579" s="43"/>
    </row>
    <row r="580" spans="2:18" ht="15">
      <c r="B580" s="115"/>
      <c r="O580" s="44"/>
      <c r="P580" s="44"/>
      <c r="Q580" s="44"/>
      <c r="R580" s="43"/>
    </row>
    <row r="581" spans="2:18" ht="15">
      <c r="B581" s="115"/>
      <c r="O581" s="44"/>
      <c r="P581" s="44"/>
      <c r="Q581" s="44"/>
      <c r="R581" s="43"/>
    </row>
    <row r="582" spans="2:18" ht="15">
      <c r="B582" s="115"/>
      <c r="O582" s="44"/>
      <c r="P582" s="44"/>
      <c r="Q582" s="44"/>
      <c r="R582" s="43"/>
    </row>
    <row r="583" spans="2:18" ht="15">
      <c r="B583" s="115"/>
      <c r="O583" s="44"/>
      <c r="P583" s="44"/>
      <c r="Q583" s="44"/>
      <c r="R583" s="43"/>
    </row>
    <row r="584" spans="2:18" ht="15">
      <c r="B584" s="115"/>
      <c r="O584" s="44"/>
      <c r="P584" s="44"/>
      <c r="Q584" s="44"/>
      <c r="R584" s="43"/>
    </row>
    <row r="585" spans="2:18" ht="15">
      <c r="B585" s="115"/>
      <c r="O585" s="44"/>
      <c r="P585" s="44"/>
      <c r="Q585" s="44"/>
      <c r="R585" s="43"/>
    </row>
    <row r="586" spans="2:18" ht="15">
      <c r="B586" s="115"/>
      <c r="O586" s="44"/>
      <c r="P586" s="44"/>
      <c r="Q586" s="44"/>
      <c r="R586" s="43"/>
    </row>
    <row r="587" spans="2:18" ht="15">
      <c r="B587" s="115"/>
      <c r="O587" s="44"/>
      <c r="P587" s="44"/>
      <c r="Q587" s="44"/>
      <c r="R587" s="43"/>
    </row>
    <row r="588" spans="2:18" ht="15">
      <c r="B588" s="115"/>
      <c r="O588" s="44"/>
      <c r="P588" s="44"/>
      <c r="Q588" s="44"/>
      <c r="R588" s="43"/>
    </row>
    <row r="589" spans="2:18" ht="15">
      <c r="B589" s="115"/>
      <c r="O589" s="44"/>
      <c r="P589" s="44"/>
      <c r="Q589" s="44"/>
      <c r="R589" s="43"/>
    </row>
    <row r="590" spans="2:18" ht="15">
      <c r="B590" s="115"/>
      <c r="O590" s="44"/>
      <c r="P590" s="44"/>
      <c r="Q590" s="44"/>
      <c r="R590" s="43"/>
    </row>
    <row r="591" spans="2:18" ht="15">
      <c r="B591" s="115"/>
      <c r="O591" s="44"/>
      <c r="P591" s="44"/>
      <c r="Q591" s="44"/>
      <c r="R591" s="43"/>
    </row>
    <row r="592" spans="2:18" ht="15">
      <c r="B592" s="115"/>
      <c r="O592" s="44"/>
      <c r="P592" s="44"/>
      <c r="Q592" s="44"/>
      <c r="R592" s="43"/>
    </row>
    <row r="593" spans="2:18" ht="15">
      <c r="B593" s="115"/>
      <c r="O593" s="44"/>
      <c r="P593" s="44"/>
      <c r="Q593" s="44"/>
      <c r="R593" s="43"/>
    </row>
    <row r="594" spans="2:18" ht="15">
      <c r="B594" s="115"/>
      <c r="O594" s="44"/>
      <c r="P594" s="44"/>
      <c r="Q594" s="44"/>
      <c r="R594" s="43"/>
    </row>
    <row r="595" spans="2:18" ht="15">
      <c r="B595" s="115"/>
      <c r="O595" s="44"/>
      <c r="P595" s="44"/>
      <c r="Q595" s="44"/>
      <c r="R595" s="43"/>
    </row>
    <row r="596" spans="2:18" ht="15">
      <c r="B596" s="115"/>
      <c r="O596" s="44"/>
      <c r="P596" s="44"/>
      <c r="Q596" s="44"/>
      <c r="R596" s="43"/>
    </row>
    <row r="597" spans="2:18" ht="15">
      <c r="B597" s="115"/>
      <c r="O597" s="44"/>
      <c r="P597" s="44"/>
      <c r="Q597" s="44"/>
      <c r="R597" s="43"/>
    </row>
    <row r="598" spans="2:18" ht="15">
      <c r="B598" s="115"/>
      <c r="O598" s="44"/>
      <c r="P598" s="44"/>
      <c r="Q598" s="44"/>
      <c r="R598" s="43"/>
    </row>
    <row r="599" spans="2:18" ht="15">
      <c r="B599" s="115"/>
      <c r="O599" s="44"/>
      <c r="P599" s="44"/>
      <c r="Q599" s="44"/>
      <c r="R599" s="43"/>
    </row>
    <row r="600" spans="2:18" ht="15">
      <c r="B600" s="115"/>
      <c r="O600" s="44"/>
      <c r="P600" s="44"/>
      <c r="Q600" s="44"/>
      <c r="R600" s="43"/>
    </row>
    <row r="601" spans="2:18" ht="15">
      <c r="B601" s="115"/>
      <c r="O601" s="44"/>
      <c r="P601" s="44"/>
      <c r="Q601" s="44"/>
      <c r="R601" s="43"/>
    </row>
    <row r="602" spans="2:18" ht="15">
      <c r="B602" s="115"/>
      <c r="O602" s="44"/>
      <c r="P602" s="44"/>
      <c r="Q602" s="44"/>
      <c r="R602" s="43"/>
    </row>
    <row r="603" spans="2:18" ht="15">
      <c r="B603" s="115"/>
      <c r="O603" s="44"/>
      <c r="P603" s="44"/>
      <c r="Q603" s="44"/>
      <c r="R603" s="43"/>
    </row>
    <row r="604" spans="2:18" ht="15">
      <c r="B604" s="115"/>
      <c r="O604" s="44"/>
      <c r="P604" s="44"/>
      <c r="Q604" s="44"/>
      <c r="R604" s="43"/>
    </row>
    <row r="605" spans="2:18" ht="15">
      <c r="B605" s="115"/>
      <c r="O605" s="44"/>
      <c r="P605" s="44"/>
      <c r="Q605" s="44"/>
      <c r="R605" s="43"/>
    </row>
    <row r="606" spans="2:18" ht="15">
      <c r="B606" s="115"/>
      <c r="O606" s="44"/>
      <c r="P606" s="44"/>
      <c r="Q606" s="44"/>
      <c r="R606" s="43"/>
    </row>
    <row r="607" spans="2:18" ht="15">
      <c r="B607" s="115"/>
      <c r="O607" s="44"/>
      <c r="P607" s="44"/>
      <c r="Q607" s="44"/>
      <c r="R607" s="43"/>
    </row>
    <row r="608" spans="2:18" ht="15">
      <c r="B608" s="115"/>
      <c r="O608" s="44"/>
      <c r="P608" s="44"/>
      <c r="Q608" s="44"/>
      <c r="R608" s="43"/>
    </row>
    <row r="609" spans="2:18" ht="15">
      <c r="B609" s="115"/>
      <c r="O609" s="44"/>
      <c r="P609" s="44"/>
      <c r="Q609" s="44"/>
      <c r="R609" s="43"/>
    </row>
    <row r="610" spans="2:18" ht="15">
      <c r="B610" s="115"/>
      <c r="O610" s="44"/>
      <c r="P610" s="44"/>
      <c r="Q610" s="44"/>
      <c r="R610" s="43"/>
    </row>
    <row r="611" spans="2:18" ht="15">
      <c r="B611" s="115"/>
      <c r="O611" s="44"/>
      <c r="P611" s="44"/>
      <c r="Q611" s="44"/>
      <c r="R611" s="43"/>
    </row>
    <row r="612" spans="2:18" ht="15">
      <c r="B612" s="115"/>
      <c r="O612" s="44"/>
      <c r="P612" s="44"/>
      <c r="Q612" s="44"/>
      <c r="R612" s="43"/>
    </row>
    <row r="613" spans="2:18" ht="15">
      <c r="B613" s="115"/>
      <c r="O613" s="44"/>
      <c r="P613" s="44"/>
      <c r="Q613" s="44"/>
      <c r="R613" s="43"/>
    </row>
    <row r="614" spans="2:18" ht="15">
      <c r="B614" s="115"/>
      <c r="O614" s="44"/>
      <c r="P614" s="44"/>
      <c r="Q614" s="44"/>
      <c r="R614" s="43"/>
    </row>
    <row r="615" spans="2:18" ht="15">
      <c r="B615" s="115"/>
      <c r="O615" s="44"/>
      <c r="P615" s="44"/>
      <c r="Q615" s="44"/>
      <c r="R615" s="43"/>
    </row>
    <row r="616" spans="2:18" ht="15">
      <c r="B616" s="115"/>
      <c r="O616" s="44"/>
      <c r="P616" s="44"/>
      <c r="Q616" s="44"/>
      <c r="R616" s="43"/>
    </row>
    <row r="617" spans="2:18" ht="15">
      <c r="B617" s="115"/>
      <c r="O617" s="44"/>
      <c r="P617" s="44"/>
      <c r="Q617" s="44"/>
      <c r="R617" s="43"/>
    </row>
    <row r="618" spans="2:18" ht="15">
      <c r="B618" s="115"/>
      <c r="O618" s="44"/>
      <c r="P618" s="44"/>
      <c r="Q618" s="44"/>
      <c r="R618" s="43"/>
    </row>
    <row r="619" spans="2:18" ht="15">
      <c r="B619" s="115"/>
      <c r="O619" s="44"/>
      <c r="P619" s="44"/>
      <c r="Q619" s="44"/>
      <c r="R619" s="43"/>
    </row>
    <row r="620" spans="2:18" ht="15">
      <c r="B620" s="115"/>
      <c r="O620" s="44"/>
      <c r="P620" s="44"/>
      <c r="Q620" s="44"/>
      <c r="R620" s="43"/>
    </row>
    <row r="621" spans="2:18" ht="15">
      <c r="B621" s="115"/>
      <c r="O621" s="44"/>
      <c r="P621" s="44"/>
      <c r="Q621" s="44"/>
      <c r="R621" s="43"/>
    </row>
    <row r="622" spans="2:18" ht="15">
      <c r="B622" s="115"/>
      <c r="O622" s="44"/>
      <c r="P622" s="44"/>
      <c r="Q622" s="44"/>
      <c r="R622" s="43"/>
    </row>
    <row r="623" spans="2:18" ht="15">
      <c r="B623" s="115"/>
      <c r="O623" s="44"/>
      <c r="P623" s="44"/>
      <c r="Q623" s="44"/>
      <c r="R623" s="43"/>
    </row>
    <row r="624" spans="2:18" ht="15">
      <c r="B624" s="115"/>
      <c r="O624" s="44"/>
      <c r="P624" s="44"/>
      <c r="Q624" s="44"/>
      <c r="R624" s="43"/>
    </row>
    <row r="625" spans="2:18" ht="15">
      <c r="B625" s="115"/>
      <c r="O625" s="44"/>
      <c r="P625" s="44"/>
      <c r="Q625" s="44"/>
      <c r="R625" s="43"/>
    </row>
    <row r="626" spans="2:18" ht="15">
      <c r="B626" s="115"/>
      <c r="O626" s="44"/>
      <c r="P626" s="44"/>
      <c r="Q626" s="44"/>
      <c r="R626" s="43"/>
    </row>
    <row r="627" ht="15">
      <c r="B627" s="115"/>
    </row>
    <row r="628" ht="15">
      <c r="B628" s="115"/>
    </row>
    <row r="629" ht="15">
      <c r="B629" s="115"/>
    </row>
    <row r="630" ht="15">
      <c r="B630" s="115"/>
    </row>
    <row r="631" ht="15">
      <c r="B631" s="115"/>
    </row>
    <row r="632" ht="15">
      <c r="B632" s="115"/>
    </row>
    <row r="633" ht="15">
      <c r="B633" s="115"/>
    </row>
    <row r="634" ht="15">
      <c r="B634" s="115"/>
    </row>
    <row r="635" ht="15">
      <c r="B635" s="115"/>
    </row>
    <row r="636" ht="15">
      <c r="B636" s="115"/>
    </row>
    <row r="637" ht="15">
      <c r="B637" s="115"/>
    </row>
    <row r="638" ht="15">
      <c r="B638" s="115"/>
    </row>
    <row r="639" ht="15">
      <c r="B639" s="115"/>
    </row>
    <row r="640" ht="15">
      <c r="B640" s="115"/>
    </row>
    <row r="641" ht="15">
      <c r="B641" s="115"/>
    </row>
    <row r="642" ht="15">
      <c r="B642" s="115"/>
    </row>
    <row r="643" ht="15">
      <c r="B643" s="115"/>
    </row>
    <row r="644" ht="15">
      <c r="B644" s="115"/>
    </row>
    <row r="645" ht="15">
      <c r="B645" s="115"/>
    </row>
    <row r="646" ht="15">
      <c r="B646" s="115"/>
    </row>
    <row r="647" ht="15">
      <c r="B647" s="115"/>
    </row>
    <row r="648" ht="15">
      <c r="B648" s="115"/>
    </row>
    <row r="649" ht="15">
      <c r="B649" s="115"/>
    </row>
    <row r="650" ht="15">
      <c r="B650" s="115"/>
    </row>
    <row r="651" ht="15">
      <c r="B651" s="115"/>
    </row>
    <row r="652" ht="15">
      <c r="B652" s="115"/>
    </row>
    <row r="653" ht="15">
      <c r="B653" s="115"/>
    </row>
    <row r="654" ht="15">
      <c r="B654" s="115"/>
    </row>
    <row r="655" ht="15">
      <c r="B655" s="115"/>
    </row>
    <row r="656" ht="15">
      <c r="B656" s="115"/>
    </row>
    <row r="657" ht="15">
      <c r="B657" s="115"/>
    </row>
    <row r="658" ht="15">
      <c r="B658" s="115"/>
    </row>
    <row r="659" ht="15">
      <c r="B659" s="115"/>
    </row>
    <row r="660" ht="15">
      <c r="B660" s="115"/>
    </row>
    <row r="661" ht="15">
      <c r="B661" s="115"/>
    </row>
    <row r="662" ht="15">
      <c r="B662" s="115"/>
    </row>
    <row r="663" ht="15">
      <c r="B663" s="115"/>
    </row>
    <row r="664" ht="15">
      <c r="B664" s="115"/>
    </row>
    <row r="665" ht="15">
      <c r="B665" s="115"/>
    </row>
    <row r="666" ht="15">
      <c r="B666" s="115"/>
    </row>
    <row r="667" ht="15">
      <c r="B667" s="115"/>
    </row>
  </sheetData>
  <sheetProtection/>
  <mergeCells count="9">
    <mergeCell ref="M233:M234"/>
    <mergeCell ref="M413:M414"/>
    <mergeCell ref="M467:P468"/>
    <mergeCell ref="A1:E1"/>
    <mergeCell ref="M10:M13"/>
    <mergeCell ref="M14:M15"/>
    <mergeCell ref="M19:M21"/>
    <mergeCell ref="M37:M38"/>
    <mergeCell ref="M229:M2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perepis</dc:creator>
  <cp:keywords/>
  <dc:description/>
  <cp:lastModifiedBy>perepis</cp:lastModifiedBy>
  <cp:lastPrinted>2017-05-10T06:28:51Z</cp:lastPrinted>
  <dcterms:created xsi:type="dcterms:W3CDTF">2017-05-03T06:46:21Z</dcterms:created>
  <dcterms:modified xsi:type="dcterms:W3CDTF">2020-10-29T06:17:06Z</dcterms:modified>
  <cp:category/>
  <cp:version/>
  <cp:contentType/>
  <cp:contentStatus/>
</cp:coreProperties>
</file>